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3755" windowHeight="7680" activeTab="0"/>
  </bookViews>
  <sheets>
    <sheet name="Odhodki" sheetId="1" r:id="rId1"/>
  </sheets>
  <definedNames>
    <definedName name="_xlnm.Print_Titles" localSheetId="0">'Odhodki'!$5:$6</definedName>
  </definedNames>
  <calcPr fullCalcOnLoad="1"/>
</workbook>
</file>

<file path=xl/sharedStrings.xml><?xml version="1.0" encoding="utf-8"?>
<sst xmlns="http://schemas.openxmlformats.org/spreadsheetml/2006/main" count="3236" uniqueCount="1569">
  <si>
    <t>49284</t>
  </si>
  <si>
    <t>Zagotovitev prostorov za Visoko šolo za podjetništvo</t>
  </si>
  <si>
    <t>4026</t>
  </si>
  <si>
    <t>Poslovne najemnine in zakupnine</t>
  </si>
  <si>
    <t>SOCIALNO VARSTVO</t>
  </si>
  <si>
    <t>168.</t>
  </si>
  <si>
    <t>41001</t>
  </si>
  <si>
    <t>169.</t>
  </si>
  <si>
    <t>41002</t>
  </si>
  <si>
    <t>170.</t>
  </si>
  <si>
    <t>41004</t>
  </si>
  <si>
    <t>Preventivni  in razvojni programi socialnega varstva</t>
  </si>
  <si>
    <t>171.</t>
  </si>
  <si>
    <t>41005</t>
  </si>
  <si>
    <t>Letovanje in taborjenje otrok in mladih</t>
  </si>
  <si>
    <t>172.</t>
  </si>
  <si>
    <t>41006</t>
  </si>
  <si>
    <t>Sofinanciranje programov humanitarnih društev in organizacij</t>
  </si>
  <si>
    <t>173.</t>
  </si>
  <si>
    <t>41007</t>
  </si>
  <si>
    <t>174.</t>
  </si>
  <si>
    <t>41008</t>
  </si>
  <si>
    <t>175.</t>
  </si>
  <si>
    <t>41009</t>
  </si>
  <si>
    <t>176.</t>
  </si>
  <si>
    <t>41010</t>
  </si>
  <si>
    <t>177.</t>
  </si>
  <si>
    <t>41013</t>
  </si>
  <si>
    <t>178.</t>
  </si>
  <si>
    <t>49106</t>
  </si>
  <si>
    <t>4111</t>
  </si>
  <si>
    <t>Transferi posameznikom in gospodinjstvom</t>
  </si>
  <si>
    <t>23</t>
  </si>
  <si>
    <t>INTERVENCIJSKI PROGRAMI IN OBVEZNOSTI</t>
  </si>
  <si>
    <t>179.</t>
  </si>
  <si>
    <t>41011</t>
  </si>
  <si>
    <t>4090</t>
  </si>
  <si>
    <t>Splošna proračunska rezerva</t>
  </si>
  <si>
    <t>5003</t>
  </si>
  <si>
    <t>OBČINSKA UPRAVA  -  ODDELEK ZA GOSPODARSTVO</t>
  </si>
  <si>
    <t>180.</t>
  </si>
  <si>
    <t>44811</t>
  </si>
  <si>
    <t>181.</t>
  </si>
  <si>
    <t>44819</t>
  </si>
  <si>
    <t>Obnova posl. stavbe na Kopališki 10, Radovljica</t>
  </si>
  <si>
    <t>182.</t>
  </si>
  <si>
    <t>44801</t>
  </si>
  <si>
    <t>4206</t>
  </si>
  <si>
    <t>Nakup zemljišč in naravnih bogastev</t>
  </si>
  <si>
    <t>183.</t>
  </si>
  <si>
    <t>44802</t>
  </si>
  <si>
    <t>08</t>
  </si>
  <si>
    <t>NOTRANJE ZADEVE IN VARNOST</t>
  </si>
  <si>
    <t>184.</t>
  </si>
  <si>
    <t>44804</t>
  </si>
  <si>
    <t>11</t>
  </si>
  <si>
    <t>KMETIJSTVO, GOZDARSTVO IN RIBIŠTVO</t>
  </si>
  <si>
    <t>185.</t>
  </si>
  <si>
    <t>44501</t>
  </si>
  <si>
    <t>Sofinanciranje izobraževanja</t>
  </si>
  <si>
    <t>4102</t>
  </si>
  <si>
    <t>Subvencije</t>
  </si>
  <si>
    <t>186.</t>
  </si>
  <si>
    <t>44503</t>
  </si>
  <si>
    <t>187.</t>
  </si>
  <si>
    <t>44504</t>
  </si>
  <si>
    <t>Sofinanciranje čebelarskih programov</t>
  </si>
  <si>
    <t>188.</t>
  </si>
  <si>
    <t>44505</t>
  </si>
  <si>
    <t>189.</t>
  </si>
  <si>
    <t>44507</t>
  </si>
  <si>
    <t>Sofinanciranje izboljšanja kmetijskih zemljišč</t>
  </si>
  <si>
    <t>190.</t>
  </si>
  <si>
    <t>44508</t>
  </si>
  <si>
    <t>Sofinanciranje nekategoriziranih prometnic</t>
  </si>
  <si>
    <t>191.</t>
  </si>
  <si>
    <t>44511</t>
  </si>
  <si>
    <t>Sofinanc. izgradnje tematskih poti: Brezje, Grabnarica in zgodovinske poti</t>
  </si>
  <si>
    <t>192.</t>
  </si>
  <si>
    <t>44514</t>
  </si>
  <si>
    <t>Rebalans I/2008</t>
  </si>
  <si>
    <t>46226</t>
  </si>
  <si>
    <t>Izgradnja večnamenskih športnih površin v Mošnjah</t>
  </si>
  <si>
    <t>46237</t>
  </si>
  <si>
    <t>Otroško igrišče v Lescah za centrom</t>
  </si>
  <si>
    <t>48269</t>
  </si>
  <si>
    <t>Sejem bil je živ</t>
  </si>
  <si>
    <t>48271</t>
  </si>
  <si>
    <t>49110</t>
  </si>
  <si>
    <t>49237</t>
  </si>
  <si>
    <t>Sanacija prostorov po izlivu vode v OŠ Radovljica</t>
  </si>
  <si>
    <t>49283</t>
  </si>
  <si>
    <t>41015</t>
  </si>
  <si>
    <t>41017</t>
  </si>
  <si>
    <t>41018</t>
  </si>
  <si>
    <t>44313</t>
  </si>
  <si>
    <t>Asfaltiranje JP Šobčeve ceste v Lescah</t>
  </si>
  <si>
    <t>44331</t>
  </si>
  <si>
    <t>Ureditev Kranjske ceste in Šercerjeve ulice</t>
  </si>
  <si>
    <t>44347</t>
  </si>
  <si>
    <t>Širitev lokalne ceste TNC - Hraše - Studenčice</t>
  </si>
  <si>
    <t>44367</t>
  </si>
  <si>
    <t>Oporni zid - KS Ljubno</t>
  </si>
  <si>
    <t>44385</t>
  </si>
  <si>
    <t>Ureditev parkirišč v občini - Elgo Lesce</t>
  </si>
  <si>
    <t>44386</t>
  </si>
  <si>
    <t>Ureditev parkirišč v občini - parkirišče Zapuže</t>
  </si>
  <si>
    <t>44609</t>
  </si>
  <si>
    <t>Oporni zid pri cerkvi v Kropi</t>
  </si>
  <si>
    <t>44615</t>
  </si>
  <si>
    <t>Obnova ceste Ovsiše - Dobravica</t>
  </si>
  <si>
    <t>44620</t>
  </si>
  <si>
    <t>44138</t>
  </si>
  <si>
    <t>44140</t>
  </si>
  <si>
    <t>44149</t>
  </si>
  <si>
    <t>44176</t>
  </si>
  <si>
    <t>44179</t>
  </si>
  <si>
    <t>44664</t>
  </si>
  <si>
    <t>Pokopališče Brezje</t>
  </si>
  <si>
    <t>44667</t>
  </si>
  <si>
    <t>Pokopališče Begunje</t>
  </si>
  <si>
    <t>64163</t>
  </si>
  <si>
    <t>Otroško igrišče Lesce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</si>
  <si>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</si>
  <si>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</si>
  <si>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</si>
  <si>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</si>
  <si>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</si>
  <si>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</si>
  <si>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</si>
  <si>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</si>
  <si>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</si>
  <si>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</si>
  <si>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</si>
  <si>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</si>
  <si>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</si>
  <si>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</si>
  <si>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</si>
  <si>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</si>
  <si>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</si>
  <si>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</si>
  <si>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</si>
  <si>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</si>
  <si>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81</t>
  </si>
  <si>
    <t>PROJEKT NAKUPA ZEMLJIŠČ ZA KONJENIŠKO DEJAVNOST</t>
  </si>
  <si>
    <t>41103</t>
  </si>
  <si>
    <t>Projekt nakupa zemljišč za konjeniško dejavnost</t>
  </si>
  <si>
    <t>369.</t>
  </si>
  <si>
    <t>370.</t>
  </si>
  <si>
    <t>371.</t>
  </si>
  <si>
    <t>193.</t>
  </si>
  <si>
    <t>44515</t>
  </si>
  <si>
    <t>Ureditev Volčjega hriba</t>
  </si>
  <si>
    <t>194.</t>
  </si>
  <si>
    <t>44821</t>
  </si>
  <si>
    <t>195.</t>
  </si>
  <si>
    <t>44809</t>
  </si>
  <si>
    <t>Subvencioniranje obrestne mere za dolgoročna posojila</t>
  </si>
  <si>
    <t>196.</t>
  </si>
  <si>
    <t>44810</t>
  </si>
  <si>
    <t>Izvajanje programov preko razvojne agencije</t>
  </si>
  <si>
    <t>197.</t>
  </si>
  <si>
    <t>44816</t>
  </si>
  <si>
    <t>Teden obrti in podjetništva</t>
  </si>
  <si>
    <t>198.</t>
  </si>
  <si>
    <t>44817</t>
  </si>
  <si>
    <t>Izobraževanje podjetnikov in obrtnikov, druge promocije</t>
  </si>
  <si>
    <t>199.</t>
  </si>
  <si>
    <t>44820</t>
  </si>
  <si>
    <t>Priprava projektnih dokumentacij za razpise</t>
  </si>
  <si>
    <t>16</t>
  </si>
  <si>
    <t>PROSTORSKO PLANIRANJE IN STANOVANJSKO KOMUNALNA DEJAVNOST</t>
  </si>
  <si>
    <t>200.</t>
  </si>
  <si>
    <t>44401</t>
  </si>
  <si>
    <t>30% kupnin od stanovanj</t>
  </si>
  <si>
    <t>201.</t>
  </si>
  <si>
    <t>44402</t>
  </si>
  <si>
    <t>Stroški strokovne službe</t>
  </si>
  <si>
    <t>202.</t>
  </si>
  <si>
    <t>44812</t>
  </si>
  <si>
    <t>203.</t>
  </si>
  <si>
    <t>46101</t>
  </si>
  <si>
    <t>204.</t>
  </si>
  <si>
    <t>46102</t>
  </si>
  <si>
    <t>205.</t>
  </si>
  <si>
    <t>46103</t>
  </si>
  <si>
    <t>206.</t>
  </si>
  <si>
    <t>46104</t>
  </si>
  <si>
    <t>Stanovanjski krediti in subvencioniranje obrestne mere</t>
  </si>
  <si>
    <t>207.</t>
  </si>
  <si>
    <t>46105</t>
  </si>
  <si>
    <t>4200</t>
  </si>
  <si>
    <t>Nakup zgradb in prostorov</t>
  </si>
  <si>
    <t>208.</t>
  </si>
  <si>
    <t>46110</t>
  </si>
  <si>
    <t>Stroški vpisa stanovanj v zemljiško knjigo</t>
  </si>
  <si>
    <t>209.</t>
  </si>
  <si>
    <t>46111</t>
  </si>
  <si>
    <t>210.</t>
  </si>
  <si>
    <t>46112</t>
  </si>
  <si>
    <t>211.</t>
  </si>
  <si>
    <t>44803</t>
  </si>
  <si>
    <t>212.</t>
  </si>
  <si>
    <t>44822</t>
  </si>
  <si>
    <t>22</t>
  </si>
  <si>
    <t>SERVISIRANJE JAVNEGA DOLGA</t>
  </si>
  <si>
    <t>213.</t>
  </si>
  <si>
    <t>40129</t>
  </si>
  <si>
    <t>4031</t>
  </si>
  <si>
    <t>Plačila obresti od kreditov-POSLOVNIM BANKAM</t>
  </si>
  <si>
    <t>214.</t>
  </si>
  <si>
    <t>44352</t>
  </si>
  <si>
    <t>5501</t>
  </si>
  <si>
    <t>Odplačila kreditov poslovnim bankam</t>
  </si>
  <si>
    <t>5004</t>
  </si>
  <si>
    <t>OBČINSKA UPRAVA  -  ODDELEK ZA OKOLJE IN PROSTOR</t>
  </si>
  <si>
    <t>215.</t>
  </si>
  <si>
    <t>44201</t>
  </si>
  <si>
    <t>216.</t>
  </si>
  <si>
    <t>44202</t>
  </si>
  <si>
    <t>217.</t>
  </si>
  <si>
    <t>44203</t>
  </si>
  <si>
    <t>218.</t>
  </si>
  <si>
    <t>44204</t>
  </si>
  <si>
    <t>Študije oz. urbanistični natečaji</t>
  </si>
  <si>
    <t>5005</t>
  </si>
  <si>
    <t>219.</t>
  </si>
  <si>
    <t>44144</t>
  </si>
  <si>
    <t>220.</t>
  </si>
  <si>
    <t>44332</t>
  </si>
  <si>
    <t>13</t>
  </si>
  <si>
    <t>PROMET, PROMETNA INFRASTRUKTURA IN KOMUNIKACIJE</t>
  </si>
  <si>
    <t>221.</t>
  </si>
  <si>
    <t>44302</t>
  </si>
  <si>
    <t>222.</t>
  </si>
  <si>
    <t>44303</t>
  </si>
  <si>
    <t>4135</t>
  </si>
  <si>
    <t>Tekoča plačila drugim izvajalcem javnih služb, ki niso pror.</t>
  </si>
  <si>
    <t>223.</t>
  </si>
  <si>
    <t>44304</t>
  </si>
  <si>
    <t>224.</t>
  </si>
  <si>
    <t>44305</t>
  </si>
  <si>
    <t>225.</t>
  </si>
  <si>
    <t>44306</t>
  </si>
  <si>
    <t>Talna vertikalna signalizacija cest, ulic, parkov, zalenic</t>
  </si>
  <si>
    <t>226.</t>
  </si>
  <si>
    <t>44307</t>
  </si>
  <si>
    <t>Povezovalna cesta Gorenjska cesta - Vurnikova galerija</t>
  </si>
  <si>
    <t>227.</t>
  </si>
  <si>
    <t>44308</t>
  </si>
  <si>
    <t>228.</t>
  </si>
  <si>
    <t>44309</t>
  </si>
  <si>
    <t>229.</t>
  </si>
  <si>
    <t>44310</t>
  </si>
  <si>
    <t>Svetobna signalizacija LC</t>
  </si>
  <si>
    <t>230.</t>
  </si>
  <si>
    <t>44311</t>
  </si>
  <si>
    <t>Odbojne in varovalne ograje</t>
  </si>
  <si>
    <t>231.</t>
  </si>
  <si>
    <t>44312</t>
  </si>
  <si>
    <t>Varnostna ogledala</t>
  </si>
  <si>
    <t>232.</t>
  </si>
  <si>
    <t>44314</t>
  </si>
  <si>
    <t>233.</t>
  </si>
  <si>
    <t>44315</t>
  </si>
  <si>
    <t>234.</t>
  </si>
  <si>
    <t>44329</t>
  </si>
  <si>
    <t>Projektne naloge, odmere, odškodnine in inventarizacija</t>
  </si>
  <si>
    <t>235.</t>
  </si>
  <si>
    <t>44330</t>
  </si>
  <si>
    <t>Elementar</t>
  </si>
  <si>
    <t>236.</t>
  </si>
  <si>
    <t>237.</t>
  </si>
  <si>
    <t>44336</t>
  </si>
  <si>
    <t>Parkirna hiša - bivša trgovina  Merkur</t>
  </si>
  <si>
    <t>238.</t>
  </si>
  <si>
    <t>44339</t>
  </si>
  <si>
    <t>Ureditev parkirišč</t>
  </si>
  <si>
    <t>239.</t>
  </si>
  <si>
    <t>44340</t>
  </si>
  <si>
    <t>Priprava in asfaltiranje JP v Podnartu -  industrijska cona</t>
  </si>
  <si>
    <t>240.</t>
  </si>
  <si>
    <t>44342</t>
  </si>
  <si>
    <t>241.</t>
  </si>
  <si>
    <t>44344</t>
  </si>
  <si>
    <t>Odstranitev ovir za invalide</t>
  </si>
  <si>
    <t>242.</t>
  </si>
  <si>
    <t>44345</t>
  </si>
  <si>
    <t>Ulična oprema Linhartovega trga v Radovljici</t>
  </si>
  <si>
    <t>243.</t>
  </si>
  <si>
    <t>244.</t>
  </si>
  <si>
    <t>245.</t>
  </si>
  <si>
    <t>44357</t>
  </si>
  <si>
    <t>246.</t>
  </si>
  <si>
    <t>44361</t>
  </si>
  <si>
    <t>Ureditev hodnikov za pešce</t>
  </si>
  <si>
    <t>247.</t>
  </si>
  <si>
    <t>44362</t>
  </si>
  <si>
    <t>248.</t>
  </si>
  <si>
    <t>44363</t>
  </si>
  <si>
    <t>249.</t>
  </si>
  <si>
    <t>44368</t>
  </si>
  <si>
    <t>250.</t>
  </si>
  <si>
    <t>44382</t>
  </si>
  <si>
    <t>Ureditev varnih šolskih poti</t>
  </si>
  <si>
    <t>251.</t>
  </si>
  <si>
    <t>44387</t>
  </si>
  <si>
    <t>Odmere in odškodnine za zemljišča cest</t>
  </si>
  <si>
    <t>252.</t>
  </si>
  <si>
    <t>44388</t>
  </si>
  <si>
    <t>253.</t>
  </si>
  <si>
    <t>44389</t>
  </si>
  <si>
    <t>Preplastitev LC Peračica - občinska meja v KS Brezje</t>
  </si>
  <si>
    <t>254.</t>
  </si>
  <si>
    <t>44390</t>
  </si>
  <si>
    <t>Obeležba uličih sistemov</t>
  </si>
  <si>
    <t>DIRO Radovljica</t>
  </si>
  <si>
    <t>44151</t>
  </si>
  <si>
    <t>Izdelava občinskega programa za opremljanje stavbnih zemljišč</t>
  </si>
  <si>
    <t>Vodovod Kropa - Otoče</t>
  </si>
  <si>
    <t>Vzdrževanje grobišč in spomenikov</t>
  </si>
  <si>
    <t>Sofinanciranje veteranskih organizacij</t>
  </si>
  <si>
    <t>64112</t>
  </si>
  <si>
    <t>Urejanje in vzdrževanje grobišč v Begunjah in Dragi</t>
  </si>
  <si>
    <t>Preplastitev LC Lancovo - občinska meja v KS Lancovo</t>
  </si>
  <si>
    <t>255.</t>
  </si>
  <si>
    <t>44391</t>
  </si>
  <si>
    <t>Preplastitev JP na Mlaki v KS Radovljica</t>
  </si>
  <si>
    <t>256.</t>
  </si>
  <si>
    <t>44393</t>
  </si>
  <si>
    <t>Ureditev meteornih in površinskih voda</t>
  </si>
  <si>
    <t>257.</t>
  </si>
  <si>
    <t>44394</t>
  </si>
  <si>
    <t>Oporni zidovi</t>
  </si>
  <si>
    <t>258.</t>
  </si>
  <si>
    <t>44395</t>
  </si>
  <si>
    <t>259.</t>
  </si>
  <si>
    <t>44396</t>
  </si>
  <si>
    <t>260.</t>
  </si>
  <si>
    <t>44399</t>
  </si>
  <si>
    <t>261.</t>
  </si>
  <si>
    <t>44610</t>
  </si>
  <si>
    <t>Pločnik na Posavcu</t>
  </si>
  <si>
    <t>262.</t>
  </si>
  <si>
    <t>44611</t>
  </si>
  <si>
    <t>263.</t>
  </si>
  <si>
    <t>44613</t>
  </si>
  <si>
    <t>Obnova ceste Ljubno - Praproše</t>
  </si>
  <si>
    <t>264.</t>
  </si>
  <si>
    <t>44614</t>
  </si>
  <si>
    <t>265.</t>
  </si>
  <si>
    <t>44617</t>
  </si>
  <si>
    <t>Postavitev hitrostnih ovir in osvetlitev</t>
  </si>
  <si>
    <t>15</t>
  </si>
  <si>
    <t>VAROVANJE OKOLJA IN NARAVNE DEDIŠČINE</t>
  </si>
  <si>
    <t>266.</t>
  </si>
  <si>
    <t>44110</t>
  </si>
  <si>
    <t>267.</t>
  </si>
  <si>
    <t>44117</t>
  </si>
  <si>
    <t>Primarni kanal CČN - Šobec</t>
  </si>
  <si>
    <t>4311</t>
  </si>
  <si>
    <t>Investicijski transferi JP in družbam, ki so v lasti države</t>
  </si>
  <si>
    <t>268.</t>
  </si>
  <si>
    <t>44119</t>
  </si>
  <si>
    <t>Kanalizacija v naselju  Hraše</t>
  </si>
  <si>
    <t>269.</t>
  </si>
  <si>
    <t>44120</t>
  </si>
  <si>
    <t>270.</t>
  </si>
  <si>
    <t>44121</t>
  </si>
  <si>
    <t>271.</t>
  </si>
  <si>
    <t>44123</t>
  </si>
  <si>
    <t>Sanacija divjih odlagališč odpadkov</t>
  </si>
  <si>
    <t>272.</t>
  </si>
  <si>
    <t>44124</t>
  </si>
  <si>
    <t>273.</t>
  </si>
  <si>
    <t>274.</t>
  </si>
  <si>
    <t>44143</t>
  </si>
  <si>
    <t>275.</t>
  </si>
  <si>
    <t>44150</t>
  </si>
  <si>
    <t>276.</t>
  </si>
  <si>
    <t>44156</t>
  </si>
  <si>
    <t>Akcija očistimo okolje</t>
  </si>
  <si>
    <t>277.</t>
  </si>
  <si>
    <t>44162</t>
  </si>
  <si>
    <t>278.</t>
  </si>
  <si>
    <t>44163</t>
  </si>
  <si>
    <t>279.</t>
  </si>
  <si>
    <t>44170</t>
  </si>
  <si>
    <t>280.</t>
  </si>
  <si>
    <t>44171</t>
  </si>
  <si>
    <t>281.</t>
  </si>
  <si>
    <t>44172</t>
  </si>
  <si>
    <t>282.</t>
  </si>
  <si>
    <t>44173</t>
  </si>
  <si>
    <t>283.</t>
  </si>
  <si>
    <t>44174</t>
  </si>
  <si>
    <t>284.</t>
  </si>
  <si>
    <t>44175</t>
  </si>
  <si>
    <t>285.</t>
  </si>
  <si>
    <t>44102</t>
  </si>
  <si>
    <t>286.</t>
  </si>
  <si>
    <t>44107</t>
  </si>
  <si>
    <t>Vodovod Podgora</t>
  </si>
  <si>
    <t>287.</t>
  </si>
  <si>
    <t>44113</t>
  </si>
  <si>
    <t>288.</t>
  </si>
  <si>
    <t>44128</t>
  </si>
  <si>
    <t>Ureditev vodnega zajetja Draga</t>
  </si>
  <si>
    <t>289.</t>
  </si>
  <si>
    <t>44129</t>
  </si>
  <si>
    <t>Vodovod Kropa</t>
  </si>
  <si>
    <t>290.</t>
  </si>
  <si>
    <t>44133</t>
  </si>
  <si>
    <t>Povezava bodočih uporabnikov na javni vodovodni sistem v občini</t>
  </si>
  <si>
    <t>291.</t>
  </si>
  <si>
    <t>44166</t>
  </si>
  <si>
    <t>Urejanje premož.pravnih in tehničnih vprašanj na že zgrajenih omrežjih</t>
  </si>
  <si>
    <t>292.</t>
  </si>
  <si>
    <t>44177</t>
  </si>
  <si>
    <t>293.</t>
  </si>
  <si>
    <t>44328</t>
  </si>
  <si>
    <t>Pokopališka dejavnost in mrliške vežice</t>
  </si>
  <si>
    <t>60</t>
  </si>
  <si>
    <t>KRAJEVNE SKUPNOSTI</t>
  </si>
  <si>
    <t>6001</t>
  </si>
  <si>
    <t>KRAJEVNA SKUPNOST BEGUNJE</t>
  </si>
  <si>
    <t>294.</t>
  </si>
  <si>
    <t>40109</t>
  </si>
  <si>
    <t>Sredstva za delovanje KS Begunje</t>
  </si>
  <si>
    <t>295.</t>
  </si>
  <si>
    <t>44316</t>
  </si>
  <si>
    <t>Komunalne ceste in objekti -  KS Begunje</t>
  </si>
  <si>
    <t>296.</t>
  </si>
  <si>
    <t>44370</t>
  </si>
  <si>
    <t>Letno in zimsko vzd. krajevnih cest, ulic, parkov, zelenic KS Begunje</t>
  </si>
  <si>
    <t>297.</t>
  </si>
  <si>
    <t>64110</t>
  </si>
  <si>
    <t>Urejanje pokopališča in pogrebna dejavnost - KS Begunje</t>
  </si>
  <si>
    <t>6002</t>
  </si>
  <si>
    <t>KRAJEVNA SKUPNOST BREZJE</t>
  </si>
  <si>
    <t>298.</t>
  </si>
  <si>
    <t>40110</t>
  </si>
  <si>
    <t>Sredstva za delovanje KS Brezje</t>
  </si>
  <si>
    <t>299.</t>
  </si>
  <si>
    <t>44317</t>
  </si>
  <si>
    <t>Komunalne ceste in objekti -  KS Brezje</t>
  </si>
  <si>
    <t>300.</t>
  </si>
  <si>
    <t>44371</t>
  </si>
  <si>
    <t>Letno in zimsko vzd. krajevnih cest, ulic, parkov, zelenic KS Brezje</t>
  </si>
  <si>
    <t>301.</t>
  </si>
  <si>
    <t>64120</t>
  </si>
  <si>
    <t>Urejanje pokopališča in pogrebna dejavnost - KS Brezje</t>
  </si>
  <si>
    <t>6003</t>
  </si>
  <si>
    <t>KRAJEVNA SKUPNOST KAMNA GORICA</t>
  </si>
  <si>
    <t>302.</t>
  </si>
  <si>
    <t>40111</t>
  </si>
  <si>
    <t>Sredstva za delovanje KS Kamna gorica</t>
  </si>
  <si>
    <t>303.</t>
  </si>
  <si>
    <t>44318</t>
  </si>
  <si>
    <t>Komunalne ceste in objekti -  KS Kamna gorica</t>
  </si>
  <si>
    <t>304.</t>
  </si>
  <si>
    <t>44372</t>
  </si>
  <si>
    <t>Letno in zimsko vzd. krajevnih cest, ulic, parkov, zelenic KS Kamna Gorica</t>
  </si>
  <si>
    <t>305.</t>
  </si>
  <si>
    <t>64130</t>
  </si>
  <si>
    <t>Urejanje pokopališča in pogrebna dejavnost - KS Kamna Gorica</t>
  </si>
  <si>
    <t>6004</t>
  </si>
  <si>
    <t>KRAJEVNA SKUPNOST KROPA</t>
  </si>
  <si>
    <t>306.</t>
  </si>
  <si>
    <t>40112</t>
  </si>
  <si>
    <t>Sredstva za delovanje KS Kropa</t>
  </si>
  <si>
    <t>307.</t>
  </si>
  <si>
    <t>44319</t>
  </si>
  <si>
    <t>Komunalne ceste in objekti -  KS Kropa</t>
  </si>
  <si>
    <t>308.</t>
  </si>
  <si>
    <t>44373</t>
  </si>
  <si>
    <t>Letno in zimsko vzd. krajevnih cest, ulic, parkov, zelenic KS Kropa</t>
  </si>
  <si>
    <t>309.</t>
  </si>
  <si>
    <t>64144</t>
  </si>
  <si>
    <t>Odhodki iz naslova poplave 2007 - Kropa</t>
  </si>
  <si>
    <t>310.</t>
  </si>
  <si>
    <t>64140</t>
  </si>
  <si>
    <t>6005</t>
  </si>
  <si>
    <t>KRAJEVNA SKUPNOST LANCOVO</t>
  </si>
  <si>
    <t>311.</t>
  </si>
  <si>
    <t>40113</t>
  </si>
  <si>
    <t>Sredstva za delovanje KS Lancovo</t>
  </si>
  <si>
    <t>312.</t>
  </si>
  <si>
    <t>64152</t>
  </si>
  <si>
    <t>Upravljanje in vzdrževanje tematskih poti - KS Lancovo</t>
  </si>
  <si>
    <t>313.</t>
  </si>
  <si>
    <t>44320</t>
  </si>
  <si>
    <t>Komunalne ceste in objekti -  KS Lancovo</t>
  </si>
  <si>
    <t>314.</t>
  </si>
  <si>
    <t>44374</t>
  </si>
  <si>
    <t>Letno in zimsko vzd. krajevnih cest, ulic, parkov, zelenic KS Lancovo</t>
  </si>
  <si>
    <t>315.</t>
  </si>
  <si>
    <t>64151</t>
  </si>
  <si>
    <t>Ureditev kulturnega doma Lancovo</t>
  </si>
  <si>
    <t>6006</t>
  </si>
  <si>
    <t>KRAJEVNA SKUPNOST LESCE</t>
  </si>
  <si>
    <t>316.</t>
  </si>
  <si>
    <t>40114</t>
  </si>
  <si>
    <t>Sredstva za delovanje  KS Lesce</t>
  </si>
  <si>
    <t>317.</t>
  </si>
  <si>
    <t>44321</t>
  </si>
  <si>
    <t>Komunalne ceste in objekti -  KS Lesce</t>
  </si>
  <si>
    <t>318.</t>
  </si>
  <si>
    <t>44375</t>
  </si>
  <si>
    <t>Letno in zimsko vzd. krajevnih cest, ulic, parkov, zelenic KS Lesce</t>
  </si>
  <si>
    <t>319.</t>
  </si>
  <si>
    <t>64160</t>
  </si>
  <si>
    <t>Urejanje  pokopališča in pogrebna dejavnost - KS Lesce</t>
  </si>
  <si>
    <t>320.</t>
  </si>
  <si>
    <t>6007</t>
  </si>
  <si>
    <t>KRAJEVNA SKUPNOST LJUBNO</t>
  </si>
  <si>
    <t>321.</t>
  </si>
  <si>
    <t>40115</t>
  </si>
  <si>
    <t>Sredstva za delovanje KS Ljubno</t>
  </si>
  <si>
    <t>322.</t>
  </si>
  <si>
    <t>44322</t>
  </si>
  <si>
    <t>Komunalne ceste in objekti -  KS Ljubno</t>
  </si>
  <si>
    <t>323.</t>
  </si>
  <si>
    <t>44376</t>
  </si>
  <si>
    <t>Letno in zimsko vzd. krajevnih cest, ulic, parkov, zelenic KS Ljubno</t>
  </si>
  <si>
    <t>324.</t>
  </si>
  <si>
    <t>64170</t>
  </si>
  <si>
    <t>Urejanje pokopališča in pogrebna služba - Ljubno</t>
  </si>
  <si>
    <t>325.</t>
  </si>
  <si>
    <t>64171</t>
  </si>
  <si>
    <t>Urejanje pokopališča in pogrebna služba - Otoče</t>
  </si>
  <si>
    <t>6008</t>
  </si>
  <si>
    <t>KRAJEVNA SKUPNOST MOŠNJE</t>
  </si>
  <si>
    <t>326.</t>
  </si>
  <si>
    <t>40116</t>
  </si>
  <si>
    <t>Sredstva za delovanje KS Mošnje</t>
  </si>
  <si>
    <t>327.</t>
  </si>
  <si>
    <t>44323</t>
  </si>
  <si>
    <t>Komunalne ceste in objekti -  KS Mošnje</t>
  </si>
  <si>
    <t>328.</t>
  </si>
  <si>
    <t>44377</t>
  </si>
  <si>
    <t>Letno in zimsko vzd. krajevnih cest, ulic, parkov, zelenic KS Mošnje</t>
  </si>
  <si>
    <t>329.</t>
  </si>
  <si>
    <t>64180</t>
  </si>
  <si>
    <t>Urejanje pokopališča in pogrebna dejavnost - KS Mošnje</t>
  </si>
  <si>
    <t>6009</t>
  </si>
  <si>
    <t>KRAJEVNA SKUPNOST OTOK</t>
  </si>
  <si>
    <t>330.</t>
  </si>
  <si>
    <t>40117</t>
  </si>
  <si>
    <t>Sredstva za delovanje KS Otok</t>
  </si>
  <si>
    <t>331.</t>
  </si>
  <si>
    <t>44324</t>
  </si>
  <si>
    <t>Komunalne ceste in objekti -  KS Otok</t>
  </si>
  <si>
    <t>332.</t>
  </si>
  <si>
    <t>44378</t>
  </si>
  <si>
    <t>Letno in zimsko vzd. krajevnih cest, ulic, parkov, zelenic KS Otok</t>
  </si>
  <si>
    <t>6010</t>
  </si>
  <si>
    <t>KRAJEVNA SKUPNOST PODNART</t>
  </si>
  <si>
    <t>333.</t>
  </si>
  <si>
    <t>40118</t>
  </si>
  <si>
    <t>Sredstva za delovanje KS Podnart</t>
  </si>
  <si>
    <t>334.</t>
  </si>
  <si>
    <t>44325</t>
  </si>
  <si>
    <t>Komunalne ceste in objekti -  KS Podnart</t>
  </si>
  <si>
    <t>335.</t>
  </si>
  <si>
    <t>44379</t>
  </si>
  <si>
    <t>Letno in zimsko vzd. krajevnih cest, ulic, parkov, zelenic KS Podnart</t>
  </si>
  <si>
    <t>336.</t>
  </si>
  <si>
    <t>64200</t>
  </si>
  <si>
    <t>Urejanje pokopališča in pogrebna dejavnost - KS Podnart</t>
  </si>
  <si>
    <t>6011</t>
  </si>
  <si>
    <t>KRAJEVNA SKUPNOST RADOVLJICA</t>
  </si>
  <si>
    <t>337.</t>
  </si>
  <si>
    <t>40119</t>
  </si>
  <si>
    <t>Sredstva za delovanje KS Radovljica</t>
  </si>
  <si>
    <t>338.</t>
  </si>
  <si>
    <t>44326</t>
  </si>
  <si>
    <t>Komunalne ceste in objekti -  KS Radovljica</t>
  </si>
  <si>
    <t>339.</t>
  </si>
  <si>
    <t>44380</t>
  </si>
  <si>
    <t>Letno in zimsko vzd. krajevnih cest, ulic, parkov, zelenic KS Radovljica</t>
  </si>
  <si>
    <t>6012</t>
  </si>
  <si>
    <t>KRAJEVNA SKUPNOST SREDNJA DOBRAVA</t>
  </si>
  <si>
    <t>340.</t>
  </si>
  <si>
    <t>40120</t>
  </si>
  <si>
    <t>Sredstva za delovanje KS Srednja Dobrava</t>
  </si>
  <si>
    <t>341.</t>
  </si>
  <si>
    <t>44327</t>
  </si>
  <si>
    <t>Komunalne ceste in objekti -  KS Srednja Dobrava</t>
  </si>
  <si>
    <t>342.</t>
  </si>
  <si>
    <t>44381</t>
  </si>
  <si>
    <t>Letno in zimsko vzd. krajevnih cest, ulic, parkov, zelenic KS Srednja Dobrava</t>
  </si>
  <si>
    <t>343.</t>
  </si>
  <si>
    <t>64220</t>
  </si>
  <si>
    <t>Urejanje pokopališča in pogrebna dejavnost - KS Srednja Dobrava</t>
  </si>
  <si>
    <t>344.</t>
  </si>
  <si>
    <t>345.</t>
  </si>
  <si>
    <t>90</t>
  </si>
  <si>
    <t>PRORAČINSKA REZERVA OBČINE</t>
  </si>
  <si>
    <t>346.</t>
  </si>
  <si>
    <t>44818</t>
  </si>
  <si>
    <t>Proračunska rezerva za finan. izdatkov za odpravo posl.narav.nesreč</t>
  </si>
  <si>
    <t>91</t>
  </si>
  <si>
    <t>REZERVNI SKLAD ZA STANOVANJSKE NAMENE</t>
  </si>
  <si>
    <t>347.</t>
  </si>
  <si>
    <t>41110</t>
  </si>
  <si>
    <t>Rezervni sklad za stanovanjske namene</t>
  </si>
  <si>
    <t>4131</t>
  </si>
  <si>
    <t>Tekoči transferi v sklade socialnega zavarovanja</t>
  </si>
  <si>
    <t>48270</t>
  </si>
  <si>
    <t>4093</t>
  </si>
  <si>
    <t>Sredstva za posebne namene</t>
  </si>
  <si>
    <t>4027</t>
  </si>
  <si>
    <t>Kazni in odškodnine</t>
  </si>
  <si>
    <t>44398</t>
  </si>
  <si>
    <t>Parkovna in spominska oprema</t>
  </si>
  <si>
    <t>348.</t>
  </si>
  <si>
    <t>9</t>
  </si>
  <si>
    <t>ODHODKI</t>
  </si>
  <si>
    <t>4201</t>
  </si>
  <si>
    <t>Nakup prevoznih sredstev</t>
  </si>
  <si>
    <t>PK</t>
  </si>
  <si>
    <t>PP</t>
  </si>
  <si>
    <t>Konto</t>
  </si>
  <si>
    <t>1</t>
  </si>
  <si>
    <t>2</t>
  </si>
  <si>
    <t>3</t>
  </si>
  <si>
    <t>4</t>
  </si>
  <si>
    <t>5</t>
  </si>
  <si>
    <t>10</t>
  </si>
  <si>
    <t>OBČINSKI SVET</t>
  </si>
  <si>
    <t>01</t>
  </si>
  <si>
    <t>POLITIČNI SISTEM</t>
  </si>
  <si>
    <t>1.</t>
  </si>
  <si>
    <t>40105</t>
  </si>
  <si>
    <t>4029</t>
  </si>
  <si>
    <t>Drugi operativni odhodki</t>
  </si>
  <si>
    <t>2.</t>
  </si>
  <si>
    <t>40106</t>
  </si>
  <si>
    <t>4020</t>
  </si>
  <si>
    <t>Pisarniški in splošni material in storitve</t>
  </si>
  <si>
    <t>3.</t>
  </si>
  <si>
    <t>40108</t>
  </si>
  <si>
    <t>4120</t>
  </si>
  <si>
    <t>Tekoči transferi nepr.org. in ustanovam</t>
  </si>
  <si>
    <t>4.</t>
  </si>
  <si>
    <t>40130</t>
  </si>
  <si>
    <t>4130</t>
  </si>
  <si>
    <t>Tekoči transferi drugim ravnem države</t>
  </si>
  <si>
    <t>5.</t>
  </si>
  <si>
    <t>40138</t>
  </si>
  <si>
    <t>6.</t>
  </si>
  <si>
    <t>40139</t>
  </si>
  <si>
    <t>20</t>
  </si>
  <si>
    <t>NADZORNI ODBOR</t>
  </si>
  <si>
    <t>02</t>
  </si>
  <si>
    <t>EKONOMSKA IN FISKALNA ADMINISTRACIJA</t>
  </si>
  <si>
    <t>7.</t>
  </si>
  <si>
    <t>40133</t>
  </si>
  <si>
    <t>30</t>
  </si>
  <si>
    <t>ŽUPAN</t>
  </si>
  <si>
    <t>8.</t>
  </si>
  <si>
    <t>40100</t>
  </si>
  <si>
    <t>4000</t>
  </si>
  <si>
    <t>Plače in dodatki</t>
  </si>
  <si>
    <t>4002</t>
  </si>
  <si>
    <t>Povračila in nadomestila</t>
  </si>
  <si>
    <t>4015</t>
  </si>
  <si>
    <t>Premije kolektivnega dodatnega pokojninskega zavarovanja</t>
  </si>
  <si>
    <t>9.</t>
  </si>
  <si>
    <t>40101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</si>
  <si>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</si>
  <si>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</si>
  <si>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</si>
  <si>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</si>
  <si>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</si>
  <si>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</si>
  <si>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</si>
  <si>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Starševsko varstvo</t>
  </si>
  <si>
    <t>10.</t>
  </si>
  <si>
    <t>40102</t>
  </si>
  <si>
    <t>11.</t>
  </si>
  <si>
    <t>40103</t>
  </si>
  <si>
    <t>12.</t>
  </si>
  <si>
    <t>40104</t>
  </si>
  <si>
    <t>50</t>
  </si>
  <si>
    <t>OBČINSKA UPRAVA</t>
  </si>
  <si>
    <t>5001</t>
  </si>
  <si>
    <t>OBČINSKA UPRAVA   -    ODDELEK ZA SPLOŠNE ZADEVE</t>
  </si>
  <si>
    <t>13.</t>
  </si>
  <si>
    <t>40131</t>
  </si>
  <si>
    <t>04</t>
  </si>
  <si>
    <t>SKUPNE ADMINISTRATIVNE SLUŽBE IN SPLOŠNE JAVNE STORITVE</t>
  </si>
  <si>
    <t>14.</t>
  </si>
  <si>
    <t>40125</t>
  </si>
  <si>
    <t>4022</t>
  </si>
  <si>
    <t>Energija, voda, komunalne storitve in komunikacije</t>
  </si>
  <si>
    <t>4025</t>
  </si>
  <si>
    <t>Tekoče vzdrževanje</t>
  </si>
  <si>
    <t>15.</t>
  </si>
  <si>
    <t>40137</t>
  </si>
  <si>
    <t>06</t>
  </si>
  <si>
    <t>LOKALNA SAMOUPRAVA</t>
  </si>
  <si>
    <t>16.</t>
  </si>
  <si>
    <t>40121</t>
  </si>
  <si>
    <t>4003</t>
  </si>
  <si>
    <t>Sredstva za delovno uspešnost</t>
  </si>
  <si>
    <t>4004</t>
  </si>
  <si>
    <t>Sredstva za nadurno delo</t>
  </si>
  <si>
    <t>17.</t>
  </si>
  <si>
    <t>40122</t>
  </si>
  <si>
    <t>4001</t>
  </si>
  <si>
    <t>Regres za letni dopust</t>
  </si>
  <si>
    <t>4009</t>
  </si>
  <si>
    <t>Drugi izdatki zaposlenim</t>
  </si>
  <si>
    <t>18.</t>
  </si>
  <si>
    <t>40123</t>
  </si>
  <si>
    <t>19.</t>
  </si>
  <si>
    <t>40124</t>
  </si>
  <si>
    <t>4021</t>
  </si>
  <si>
    <t>Posebni material in storitve</t>
  </si>
  <si>
    <t>4023</t>
  </si>
  <si>
    <t>Prevozni stroški in storitve</t>
  </si>
  <si>
    <t>4024</t>
  </si>
  <si>
    <t>Izdatki za službena potovanja</t>
  </si>
  <si>
    <t>4028</t>
  </si>
  <si>
    <t>Davek na izplačane plače</t>
  </si>
  <si>
    <t>20.</t>
  </si>
  <si>
    <t>40126</t>
  </si>
  <si>
    <t>4202</t>
  </si>
  <si>
    <t>Nakup in gradnja osnovnih sredstev</t>
  </si>
  <si>
    <t>21.</t>
  </si>
  <si>
    <t>40132</t>
  </si>
  <si>
    <t>22.</t>
  </si>
  <si>
    <t>40134</t>
  </si>
  <si>
    <t>23.</t>
  </si>
  <si>
    <t>40135</t>
  </si>
  <si>
    <t>24.</t>
  </si>
  <si>
    <t>40136</t>
  </si>
  <si>
    <t>4133</t>
  </si>
  <si>
    <t>Tekoči transferi v javne zavode</t>
  </si>
  <si>
    <t>07</t>
  </si>
  <si>
    <t>OBRAMBA IN UKREPI OB IZREDNIH DOGODKIH</t>
  </si>
  <si>
    <t>25.</t>
  </si>
  <si>
    <t>40201</t>
  </si>
  <si>
    <t>26.</t>
  </si>
  <si>
    <t>40202</t>
  </si>
  <si>
    <t>27.</t>
  </si>
  <si>
    <t>40203</t>
  </si>
  <si>
    <t>4205</t>
  </si>
  <si>
    <t>Investicijsko vzdrževanje in obnove</t>
  </si>
  <si>
    <t>28.</t>
  </si>
  <si>
    <t>40204</t>
  </si>
  <si>
    <t>4310</t>
  </si>
  <si>
    <t>Investicijski transferi neprof.organiz. in ustanovam</t>
  </si>
  <si>
    <t>29.</t>
  </si>
  <si>
    <t>40301</t>
  </si>
  <si>
    <t>30.</t>
  </si>
  <si>
    <t>40302</t>
  </si>
  <si>
    <t>31.</t>
  </si>
  <si>
    <t>40303</t>
  </si>
  <si>
    <t>32.</t>
  </si>
  <si>
    <t>40304</t>
  </si>
  <si>
    <t>33.</t>
  </si>
  <si>
    <t>40305</t>
  </si>
  <si>
    <t>34.</t>
  </si>
  <si>
    <t>40306</t>
  </si>
  <si>
    <t>35.</t>
  </si>
  <si>
    <t>40311</t>
  </si>
  <si>
    <t>5002</t>
  </si>
  <si>
    <t>OBČINSKA UPRAVA  -  ODDELEK ZA DRUŽBENE DEJAVNOSTI</t>
  </si>
  <si>
    <t>TRG DELA IN DELOVNI POGOJI</t>
  </si>
  <si>
    <t>36.</t>
  </si>
  <si>
    <t>41003</t>
  </si>
  <si>
    <t>4100</t>
  </si>
  <si>
    <t>Subvencije javnim podjetjem</t>
  </si>
  <si>
    <t>14</t>
  </si>
  <si>
    <t>GOSPODARSTVO</t>
  </si>
  <si>
    <t>37.</t>
  </si>
  <si>
    <t>44707</t>
  </si>
  <si>
    <t>Promocijske naloge</t>
  </si>
  <si>
    <t>38.</t>
  </si>
  <si>
    <t>44708</t>
  </si>
  <si>
    <t>39.</t>
  </si>
  <si>
    <t>44709</t>
  </si>
  <si>
    <t>Mednarodni projekt VENERINA POT</t>
  </si>
  <si>
    <t>40.</t>
  </si>
  <si>
    <t>44710</t>
  </si>
  <si>
    <t>Turistične prireditve</t>
  </si>
  <si>
    <t>41.</t>
  </si>
  <si>
    <t>44711</t>
  </si>
  <si>
    <t>Turistične dejavnosti v Lipniški dolini</t>
  </si>
  <si>
    <t>42.</t>
  </si>
  <si>
    <t>44712</t>
  </si>
  <si>
    <t>Programi Lokalne turistične organizacije Radovljica</t>
  </si>
  <si>
    <t>43.</t>
  </si>
  <si>
    <t>44713</t>
  </si>
  <si>
    <t>44.</t>
  </si>
  <si>
    <t>44717</t>
  </si>
  <si>
    <t>17</t>
  </si>
  <si>
    <t>ZDRAVSTVENO VARSTVO</t>
  </si>
  <si>
    <t>45.</t>
  </si>
  <si>
    <t>40701</t>
  </si>
  <si>
    <t>4112</t>
  </si>
  <si>
    <t>Transferi za zagotavljanje socialne varnosti</t>
  </si>
  <si>
    <t>46.</t>
  </si>
  <si>
    <t>40702</t>
  </si>
  <si>
    <t>Zdravstvena preventiva, zobozdravstvo mladih</t>
  </si>
  <si>
    <t>47.</t>
  </si>
  <si>
    <t>40703</t>
  </si>
  <si>
    <t>Zdravstvena preventiva  in vzgoja po KS</t>
  </si>
  <si>
    <t>48.</t>
  </si>
  <si>
    <t>40704</t>
  </si>
  <si>
    <t>49.</t>
  </si>
  <si>
    <t>40705</t>
  </si>
  <si>
    <t>50.</t>
  </si>
  <si>
    <t>40706</t>
  </si>
  <si>
    <t>51.</t>
  </si>
  <si>
    <t>52.</t>
  </si>
  <si>
    <t>40711</t>
  </si>
  <si>
    <t>53.</t>
  </si>
  <si>
    <t>40712</t>
  </si>
  <si>
    <t>Zdravstvena preventiva - cepljenje deklic HPV</t>
  </si>
  <si>
    <t>18</t>
  </si>
  <si>
    <t>KULTURA, ŠPORT IN NEVLADNE ORGANIZACIJE</t>
  </si>
  <si>
    <t>54.</t>
  </si>
  <si>
    <t>40107</t>
  </si>
  <si>
    <t>55.</t>
  </si>
  <si>
    <t>46201</t>
  </si>
  <si>
    <t>Oprema za športna društva in drugi stroški</t>
  </si>
  <si>
    <t>56.</t>
  </si>
  <si>
    <t>46202</t>
  </si>
  <si>
    <t>57.</t>
  </si>
  <si>
    <t>46203</t>
  </si>
  <si>
    <t>4204</t>
  </si>
  <si>
    <t>Novogradnje, rekonstrukcije in adaptacije</t>
  </si>
  <si>
    <t>4208</t>
  </si>
  <si>
    <t>Študije o izvedljivost projektov, projektna dokumentacija,</t>
  </si>
  <si>
    <t>58.</t>
  </si>
  <si>
    <t>46207</t>
  </si>
  <si>
    <t>Šolsko otroško igrišče v  Lescah</t>
  </si>
  <si>
    <t>59.</t>
  </si>
  <si>
    <t>46215</t>
  </si>
  <si>
    <t>Smučišče Krpin - investicija</t>
  </si>
  <si>
    <t>60.</t>
  </si>
  <si>
    <t>46216</t>
  </si>
  <si>
    <t>61.</t>
  </si>
  <si>
    <t>46218</t>
  </si>
  <si>
    <t>Otroško igrišče Kropa</t>
  </si>
  <si>
    <t>62.</t>
  </si>
  <si>
    <t>46219</t>
  </si>
  <si>
    <t>63.</t>
  </si>
  <si>
    <t>46221</t>
  </si>
  <si>
    <t>64.</t>
  </si>
  <si>
    <t>48101</t>
  </si>
  <si>
    <t>65.</t>
  </si>
  <si>
    <t>48102</t>
  </si>
  <si>
    <t>66.</t>
  </si>
  <si>
    <t>48110</t>
  </si>
  <si>
    <t>Materialni stroški društev</t>
  </si>
  <si>
    <t>67.</t>
  </si>
  <si>
    <t>48111</t>
  </si>
  <si>
    <t>68.</t>
  </si>
  <si>
    <t>48112</t>
  </si>
  <si>
    <t>Športni dodatki</t>
  </si>
  <si>
    <t>69.</t>
  </si>
  <si>
    <t>48114</t>
  </si>
  <si>
    <t>Rekreacijska tekmovanja</t>
  </si>
  <si>
    <t>70.</t>
  </si>
  <si>
    <t>48115</t>
  </si>
  <si>
    <t>Subvencioniranje vstopnine</t>
  </si>
  <si>
    <t>71.</t>
  </si>
  <si>
    <t>48116</t>
  </si>
  <si>
    <t>72.</t>
  </si>
  <si>
    <t>48117</t>
  </si>
  <si>
    <t>Stroški priznanj in podelitev</t>
  </si>
  <si>
    <t>73.</t>
  </si>
  <si>
    <t>48118</t>
  </si>
  <si>
    <t>74.</t>
  </si>
  <si>
    <t>48119</t>
  </si>
  <si>
    <t>Invalidski šport</t>
  </si>
  <si>
    <t>75.</t>
  </si>
  <si>
    <t>48200</t>
  </si>
  <si>
    <t>76.</t>
  </si>
  <si>
    <t>48201</t>
  </si>
  <si>
    <t>77.</t>
  </si>
  <si>
    <t>48204</t>
  </si>
  <si>
    <t>78.</t>
  </si>
  <si>
    <t>48205</t>
  </si>
  <si>
    <t>4323</t>
  </si>
  <si>
    <t>Investicijski transferi javnim zavodom</t>
  </si>
  <si>
    <t>79.</t>
  </si>
  <si>
    <t>48206</t>
  </si>
  <si>
    <t>Knjižnica A.T.L. -nabava knjig, eksponatov, rekvizitov</t>
  </si>
  <si>
    <t>80.</t>
  </si>
  <si>
    <t>48207</t>
  </si>
  <si>
    <t>Investicijsko vzdrževalna dela in drugi odhodki</t>
  </si>
  <si>
    <t>81.</t>
  </si>
  <si>
    <t>48208</t>
  </si>
  <si>
    <t>82.</t>
  </si>
  <si>
    <t>48209</t>
  </si>
  <si>
    <t>83.</t>
  </si>
  <si>
    <t>48210</t>
  </si>
  <si>
    <t>Program nabave opreme</t>
  </si>
  <si>
    <t>84.</t>
  </si>
  <si>
    <t>48211</t>
  </si>
  <si>
    <t>85.</t>
  </si>
  <si>
    <t>48212</t>
  </si>
  <si>
    <t>86.</t>
  </si>
  <si>
    <t>48213</t>
  </si>
  <si>
    <t>Galerijski program in muzejske zbirke - stalna zbirka ilustracij</t>
  </si>
  <si>
    <t>87.</t>
  </si>
  <si>
    <t>48214</t>
  </si>
  <si>
    <t>88.</t>
  </si>
  <si>
    <t>48215</t>
  </si>
  <si>
    <t>89.</t>
  </si>
  <si>
    <t>48216</t>
  </si>
  <si>
    <t>90.</t>
  </si>
  <si>
    <t>48217</t>
  </si>
  <si>
    <t>91.</t>
  </si>
  <si>
    <t>48218</t>
  </si>
  <si>
    <t>ZKD Radovljica - programi</t>
  </si>
  <si>
    <t>92.</t>
  </si>
  <si>
    <t>48219</t>
  </si>
  <si>
    <t>Programi društev v ZKD Radovljica</t>
  </si>
  <si>
    <t>93.</t>
  </si>
  <si>
    <t>48220</t>
  </si>
  <si>
    <t>Kulturno sodelovanje z drugimi občinami</t>
  </si>
  <si>
    <t>94.</t>
  </si>
  <si>
    <t>48221</t>
  </si>
  <si>
    <t>Radolško poletje - kulturne prireditve</t>
  </si>
  <si>
    <t>95.</t>
  </si>
  <si>
    <t>48222</t>
  </si>
  <si>
    <t>Kulturne prireditve " Rešte se rešte starega leta "</t>
  </si>
  <si>
    <t>96.</t>
  </si>
  <si>
    <t>48223</t>
  </si>
  <si>
    <t>Obletnice</t>
  </si>
  <si>
    <t>97.</t>
  </si>
  <si>
    <t>48224</t>
  </si>
  <si>
    <t>Torkovi večeri - programski stroški knjižnice</t>
  </si>
  <si>
    <t>98.</t>
  </si>
  <si>
    <t>48225</t>
  </si>
  <si>
    <t>Radolško poletje- športnozabavne prireditve</t>
  </si>
  <si>
    <t>99.</t>
  </si>
  <si>
    <t>48226</t>
  </si>
  <si>
    <t>100.</t>
  </si>
  <si>
    <t>48227</t>
  </si>
  <si>
    <t>Promocijska gradiva</t>
  </si>
  <si>
    <t>101.</t>
  </si>
  <si>
    <t>48228</t>
  </si>
  <si>
    <t>Dotacija za delovanje občinske godbe na pihala</t>
  </si>
  <si>
    <t>102.</t>
  </si>
  <si>
    <t>48229</t>
  </si>
  <si>
    <t>Upravljanje kulturnih domov</t>
  </si>
  <si>
    <t>103.</t>
  </si>
  <si>
    <t>48230</t>
  </si>
  <si>
    <t>Zborniki in jubilejne edicije</t>
  </si>
  <si>
    <t>104.</t>
  </si>
  <si>
    <t>48231</t>
  </si>
  <si>
    <t>Zavod za varstvo kulturne dediščine</t>
  </si>
  <si>
    <t>105.</t>
  </si>
  <si>
    <t>48232</t>
  </si>
  <si>
    <t>Vzdrževanje kulturnih domov</t>
  </si>
  <si>
    <t>106.</t>
  </si>
  <si>
    <t>48233</t>
  </si>
  <si>
    <t>Nepremična kulturna dediščina - grad Kamen</t>
  </si>
  <si>
    <t>107.</t>
  </si>
  <si>
    <t>48234</t>
  </si>
  <si>
    <t>Nabava opreme za kulturna društva</t>
  </si>
  <si>
    <t>108.</t>
  </si>
  <si>
    <t>48235</t>
  </si>
  <si>
    <t>Vzdrževanje kulturne dediščine</t>
  </si>
  <si>
    <t>109.</t>
  </si>
  <si>
    <t>48236</t>
  </si>
  <si>
    <t>110.</t>
  </si>
  <si>
    <t>48237</t>
  </si>
  <si>
    <t>111.</t>
  </si>
  <si>
    <t>48239</t>
  </si>
  <si>
    <t>Glasbena tekmovanja</t>
  </si>
  <si>
    <t>112.</t>
  </si>
  <si>
    <t>48240</t>
  </si>
  <si>
    <t>Kropa - Trško jedro</t>
  </si>
  <si>
    <t>4320</t>
  </si>
  <si>
    <t>Investicijski transferi občinam</t>
  </si>
  <si>
    <t>113.</t>
  </si>
  <si>
    <t>48241</t>
  </si>
  <si>
    <t>114.</t>
  </si>
  <si>
    <t>115.</t>
  </si>
  <si>
    <t>48249</t>
  </si>
  <si>
    <t>116.</t>
  </si>
  <si>
    <t>48250</t>
  </si>
  <si>
    <t>Obnova varovanih spomenikov</t>
  </si>
  <si>
    <t>117.</t>
  </si>
  <si>
    <t>48252</t>
  </si>
  <si>
    <t>118.</t>
  </si>
  <si>
    <t>48254</t>
  </si>
  <si>
    <t>Vzdrževanje kulturne dediščine v sakralnih objektih</t>
  </si>
  <si>
    <t>119.</t>
  </si>
  <si>
    <t>48255</t>
  </si>
  <si>
    <t>120.</t>
  </si>
  <si>
    <t>48256</t>
  </si>
  <si>
    <t>Gledališče</t>
  </si>
  <si>
    <t>121.</t>
  </si>
  <si>
    <t>48264</t>
  </si>
  <si>
    <t>Ranzingerjeva vila v Begunjah</t>
  </si>
  <si>
    <t>122.</t>
  </si>
  <si>
    <t>48267</t>
  </si>
  <si>
    <t>Postavitev novih spomenikov v občini</t>
  </si>
  <si>
    <t>4203</t>
  </si>
  <si>
    <t>Nakup in gradnja osnovnih sredstev/Nakup drugih osnovnih sre</t>
  </si>
  <si>
    <t>123.</t>
  </si>
  <si>
    <t>49274</t>
  </si>
  <si>
    <t>Mladinski in študentski programi</t>
  </si>
  <si>
    <t>19</t>
  </si>
  <si>
    <t>IZOBRAŽEVANJE</t>
  </si>
  <si>
    <t>124.</t>
  </si>
  <si>
    <t>49101</t>
  </si>
  <si>
    <t>4119</t>
  </si>
  <si>
    <t>Drugi transferi posameznikom</t>
  </si>
  <si>
    <t>125.</t>
  </si>
  <si>
    <t>49102</t>
  </si>
  <si>
    <t>126.</t>
  </si>
  <si>
    <t>49103</t>
  </si>
  <si>
    <t>Zobozdravstvena preventiva</t>
  </si>
  <si>
    <t>127.</t>
  </si>
  <si>
    <t>49104</t>
  </si>
  <si>
    <t>Ure pravljic</t>
  </si>
  <si>
    <t>128.</t>
  </si>
  <si>
    <t>49105</t>
  </si>
  <si>
    <t>129.</t>
  </si>
  <si>
    <t>49108</t>
  </si>
  <si>
    <t>130.</t>
  </si>
  <si>
    <t>49211</t>
  </si>
  <si>
    <t>Stalni materialni stroški - OŠ Lesce</t>
  </si>
  <si>
    <t>131.</t>
  </si>
  <si>
    <t>49212</t>
  </si>
  <si>
    <t>Programi za učence - OŠ Lesce</t>
  </si>
  <si>
    <t>132.</t>
  </si>
  <si>
    <t>49213</t>
  </si>
  <si>
    <t>133.</t>
  </si>
  <si>
    <t>49214</t>
  </si>
  <si>
    <t>Stroški varstva pri delu - OŠ Lesce</t>
  </si>
  <si>
    <t>134.</t>
  </si>
  <si>
    <t>49215</t>
  </si>
  <si>
    <t>135.</t>
  </si>
  <si>
    <t>49221</t>
  </si>
  <si>
    <t>136.</t>
  </si>
  <si>
    <t>49222</t>
  </si>
  <si>
    <t>137.</t>
  </si>
  <si>
    <t>49223</t>
  </si>
  <si>
    <t>Programi za učence - OŠ Lipnica</t>
  </si>
  <si>
    <t>138.</t>
  </si>
  <si>
    <t>49224</t>
  </si>
  <si>
    <t>139.</t>
  </si>
  <si>
    <t>49225</t>
  </si>
  <si>
    <t>140.</t>
  </si>
  <si>
    <t>49231</t>
  </si>
  <si>
    <t>141.</t>
  </si>
  <si>
    <t>49232</t>
  </si>
  <si>
    <t>142.</t>
  </si>
  <si>
    <t>49233</t>
  </si>
  <si>
    <t>Programi za učence - OŠ Radovljica</t>
  </si>
  <si>
    <t>143.</t>
  </si>
  <si>
    <t>49234</t>
  </si>
  <si>
    <t>144.</t>
  </si>
  <si>
    <t>49235</t>
  </si>
  <si>
    <t>145.</t>
  </si>
  <si>
    <t>49241</t>
  </si>
  <si>
    <t>146.</t>
  </si>
  <si>
    <t>49242</t>
  </si>
  <si>
    <t>147.</t>
  </si>
  <si>
    <t>49243</t>
  </si>
  <si>
    <t>148.</t>
  </si>
  <si>
    <t>49244</t>
  </si>
  <si>
    <t>Programi za učence - OŠ A. Janše</t>
  </si>
  <si>
    <t>149.</t>
  </si>
  <si>
    <t>49245</t>
  </si>
  <si>
    <t>150.</t>
  </si>
  <si>
    <t>49246</t>
  </si>
  <si>
    <t>151.</t>
  </si>
  <si>
    <t>49251</t>
  </si>
  <si>
    <t>152.</t>
  </si>
  <si>
    <t>49252</t>
  </si>
  <si>
    <t>Regres za prehrano delavcev in prevoz - Glasbena šola Radovljica</t>
  </si>
  <si>
    <t>153.</t>
  </si>
  <si>
    <t>49253</t>
  </si>
  <si>
    <t>Izobraževanje učiteljev - Glasbena šola Radovljica</t>
  </si>
  <si>
    <t>154.</t>
  </si>
  <si>
    <t>49254</t>
  </si>
  <si>
    <t>155.</t>
  </si>
  <si>
    <t>49255</t>
  </si>
  <si>
    <t>156.</t>
  </si>
  <si>
    <t>49261</t>
  </si>
  <si>
    <t>157.</t>
  </si>
  <si>
    <t>49262</t>
  </si>
  <si>
    <t>Projektno učenje mladih - Ljudska univerza Radovljica</t>
  </si>
  <si>
    <t>158.</t>
  </si>
  <si>
    <t>49263</t>
  </si>
  <si>
    <t>Univerza za tretje življ. obdobje in teden vseživljen. učenja - LU Rad.</t>
  </si>
  <si>
    <t>159.</t>
  </si>
  <si>
    <t>49264</t>
  </si>
  <si>
    <t>160.</t>
  </si>
  <si>
    <t>49265</t>
  </si>
  <si>
    <t>161.</t>
  </si>
  <si>
    <t>49266</t>
  </si>
  <si>
    <t>162.</t>
  </si>
  <si>
    <t>49268</t>
  </si>
  <si>
    <t>Sofinanciranje učenja plavanja na območju občine</t>
  </si>
  <si>
    <t>163.</t>
  </si>
  <si>
    <t>49271</t>
  </si>
  <si>
    <t>Tekmovanja in srečanja</t>
  </si>
  <si>
    <t>164.</t>
  </si>
  <si>
    <t>49272</t>
  </si>
  <si>
    <t>165.</t>
  </si>
  <si>
    <t>49273</t>
  </si>
  <si>
    <t>4117</t>
  </si>
  <si>
    <t>Štipendije</t>
  </si>
  <si>
    <t>166.</t>
  </si>
  <si>
    <t>49282</t>
  </si>
  <si>
    <t>167.</t>
  </si>
  <si>
    <t>372.</t>
  </si>
  <si>
    <t>373.</t>
  </si>
  <si>
    <t>40127</t>
  </si>
  <si>
    <t>40307</t>
  </si>
  <si>
    <t>44660</t>
  </si>
  <si>
    <t>Razvoj Alpskega letalskega centra</t>
  </si>
  <si>
    <t>44720</t>
  </si>
  <si>
    <t>44725</t>
  </si>
  <si>
    <t>Turistična signalizacija</t>
  </si>
  <si>
    <t>40714</t>
  </si>
  <si>
    <t>Obnova ZD Radovljica</t>
  </si>
  <si>
    <t>44726</t>
  </si>
  <si>
    <t>46225</t>
  </si>
  <si>
    <t>46239</t>
  </si>
  <si>
    <t>48120</t>
  </si>
  <si>
    <t>Interesna športna vzgoja predšolskih in šolskih otrok</t>
  </si>
  <si>
    <t>48122</t>
  </si>
  <si>
    <t>Izobraževanje strokovnih kadrov</t>
  </si>
  <si>
    <t>JZ Linhartova dvorana -  nabava opreme</t>
  </si>
  <si>
    <t>48272</t>
  </si>
  <si>
    <t>48281</t>
  </si>
  <si>
    <t>48284</t>
  </si>
  <si>
    <t>Muzej talcev v Begunjah</t>
  </si>
  <si>
    <t>49112</t>
  </si>
  <si>
    <t>49257</t>
  </si>
  <si>
    <t>Invest.vzd.šol GŠ Radovljica - plinsko ogrevanje</t>
  </si>
  <si>
    <t>46114</t>
  </si>
  <si>
    <t>44335</t>
  </si>
  <si>
    <t>44355</t>
  </si>
  <si>
    <t>44618</t>
  </si>
  <si>
    <t>Obnova ceste do pokopališča v Kamni Gorici</t>
  </si>
  <si>
    <t>44621</t>
  </si>
  <si>
    <t>Ureditev Šercerjeve ulice v Radovljici</t>
  </si>
  <si>
    <t>44622</t>
  </si>
  <si>
    <t>44624</t>
  </si>
  <si>
    <t>44626</t>
  </si>
  <si>
    <t>44642</t>
  </si>
  <si>
    <t>44646</t>
  </si>
  <si>
    <t>Rekonstrukcija LC Vaze</t>
  </si>
  <si>
    <t>44655</t>
  </si>
  <si>
    <t>Pločnik ob Železniški ulici v Lescah</t>
  </si>
  <si>
    <t>44659</t>
  </si>
  <si>
    <t>Ureditev mostu na Studenčicah</t>
  </si>
  <si>
    <t>44665</t>
  </si>
  <si>
    <t>44666</t>
  </si>
  <si>
    <t>44199</t>
  </si>
  <si>
    <t>44207</t>
  </si>
  <si>
    <t>44208</t>
  </si>
  <si>
    <t>44209</t>
  </si>
  <si>
    <t>44212</t>
  </si>
  <si>
    <t>44215</t>
  </si>
  <si>
    <t>44216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</si>
  <si>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</si>
  <si>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</si>
  <si>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</si>
  <si>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</si>
  <si>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</si>
  <si>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</si>
  <si>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</si>
  <si>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</si>
  <si>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</si>
  <si>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</si>
  <si>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</si>
  <si>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</si>
  <si>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</si>
  <si>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</si>
  <si>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</si>
  <si>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</si>
  <si>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</si>
  <si>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</si>
  <si>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</si>
  <si>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</si>
  <si>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</si>
  <si>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</si>
  <si>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</si>
  <si>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</si>
  <si>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</si>
  <si>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</si>
  <si>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</si>
  <si>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</si>
  <si>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</si>
  <si>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</si>
  <si>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</si>
  <si>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</si>
  <si>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</si>
  <si>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</si>
  <si>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</si>
  <si>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</si>
  <si>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</si>
  <si>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</si>
  <si>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</si>
  <si>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</si>
  <si>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</si>
  <si>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</si>
  <si>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48262</t>
  </si>
  <si>
    <t>Radio Linhart</t>
  </si>
  <si>
    <t>Sofinanciranje pospeševanja dopolnilnih dejavnosti in živinoreje</t>
  </si>
  <si>
    <t>44627</t>
  </si>
  <si>
    <t>Obnova in razširitev ceste Mošnje - Graben - Globoko</t>
  </si>
  <si>
    <t>44630</t>
  </si>
  <si>
    <t>44652</t>
  </si>
  <si>
    <t>Razširitev ceste Hraše Hlebce</t>
  </si>
  <si>
    <t>44663</t>
  </si>
  <si>
    <t>Obnova ceste v Vošče</t>
  </si>
  <si>
    <t>Primarna kanalizacija Predtrg - Mošnje</t>
  </si>
  <si>
    <t>44194</t>
  </si>
  <si>
    <t>44198</t>
  </si>
  <si>
    <t>44206</t>
  </si>
  <si>
    <t>44210</t>
  </si>
  <si>
    <t>44211</t>
  </si>
  <si>
    <t>44213</t>
  </si>
  <si>
    <t>44217</t>
  </si>
  <si>
    <t>44902</t>
  </si>
  <si>
    <t>Vodovod Kropa - Kamna Gorica</t>
  </si>
  <si>
    <t>44905</t>
  </si>
  <si>
    <t>Obnova vodovoda skozi vasi Rovte, Češnjica, Poljšica, Prezrenje</t>
  </si>
  <si>
    <t>Urejanje pokopališča in pogrebna dejavnost - KS Kropa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</si>
  <si>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</si>
  <si>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</si>
  <si>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</si>
  <si>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</si>
  <si>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</si>
  <si>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</si>
  <si>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</si>
  <si>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</si>
  <si>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</si>
  <si>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</si>
  <si>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</si>
  <si>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</si>
  <si>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</si>
  <si>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</si>
  <si>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</si>
  <si>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40140</t>
  </si>
  <si>
    <t>12</t>
  </si>
  <si>
    <t>PRIDOBIVANJE IN DISTRIBUCIJA ENERGETSKIH SUROVIN</t>
  </si>
  <si>
    <t>44219</t>
  </si>
  <si>
    <t>Občinski energetski koncept</t>
  </si>
  <si>
    <t>44670</t>
  </si>
  <si>
    <t>44218</t>
  </si>
  <si>
    <t>Program varstva okolja</t>
  </si>
  <si>
    <t>40715</t>
  </si>
  <si>
    <t>Zdravstvena preventiva</t>
  </si>
  <si>
    <t>Revitalizacija in ureditev lastništva gradu Kamen</t>
  </si>
  <si>
    <t>48285</t>
  </si>
  <si>
    <t>Dnevi večno mladih fantov</t>
  </si>
  <si>
    <t>VVZ Radovljica, vrtec Brezje</t>
  </si>
  <si>
    <t>Vzdrževanje kolesarskih stez</t>
  </si>
  <si>
    <t>Gradnja kolesarske steze Lesce - Radovljica</t>
  </si>
  <si>
    <t>Razširitev mostu čez Zgošo in priključna cesta</t>
  </si>
  <si>
    <t>Programski stroški ( Pusti grad)</t>
  </si>
  <si>
    <t>48286</t>
  </si>
  <si>
    <t>Ureditev trga pred cerkvijo sv. Petra v Radovljici</t>
  </si>
  <si>
    <t>431.</t>
  </si>
  <si>
    <t>Mednarodno sodelovanje</t>
  </si>
  <si>
    <t>II. POSEBNI DEL PRORAČUNA OBČINE RDOVLJICA ZA LETI 2009 IN 2010</t>
  </si>
  <si>
    <t>44727</t>
  </si>
  <si>
    <t>Preoblikovanje LTO Radovljica</t>
  </si>
  <si>
    <t>48257</t>
  </si>
  <si>
    <t>44673</t>
  </si>
  <si>
    <t>Širokoposovno omrežje elektronskih komunikacij</t>
  </si>
  <si>
    <t>4313</t>
  </si>
  <si>
    <t>Investicijski transferi privatnim podjetjem</t>
  </si>
  <si>
    <t>44220</t>
  </si>
  <si>
    <t>Gradnja primarne kanalizacije v Begunjah - K16</t>
  </si>
  <si>
    <t>432.</t>
  </si>
  <si>
    <t>433.</t>
  </si>
  <si>
    <t>434.</t>
  </si>
  <si>
    <t>435.</t>
  </si>
  <si>
    <t>Gradnja kolesarske poti Lesce - Žirovnica</t>
  </si>
  <si>
    <t>Ureditev cestnega omrežja Zg.,-Sr.,-Sp. Dobrava- Mišače - Otoče</t>
  </si>
  <si>
    <t>44674</t>
  </si>
  <si>
    <t>Nakup kombiniranega komunalnega vozila</t>
  </si>
  <si>
    <t>44180</t>
  </si>
  <si>
    <t>Primarna kanalizacija Spodnje Lancovo</t>
  </si>
  <si>
    <t>44197</t>
  </si>
  <si>
    <t>Kanalizacija in ČN Posavec</t>
  </si>
  <si>
    <t>44221</t>
  </si>
  <si>
    <t>Kanalizacija Zapuže</t>
  </si>
  <si>
    <t>40312</t>
  </si>
  <si>
    <t>Pregled in vzdrževanje javnih hidrantov</t>
  </si>
  <si>
    <t>44906</t>
  </si>
  <si>
    <t>Primarni vodovod Gorenjska cesta - Cesta na Jezerca</t>
  </si>
  <si>
    <t>44907</t>
  </si>
  <si>
    <t>Vodenje katastra komunalnih naprav</t>
  </si>
  <si>
    <t>436.</t>
  </si>
  <si>
    <t>437.</t>
  </si>
  <si>
    <t>438.</t>
  </si>
  <si>
    <t>439.</t>
  </si>
  <si>
    <t>440.</t>
  </si>
  <si>
    <t>441.</t>
  </si>
  <si>
    <t>Urejanje premož.pravnih in tehničnih vprašanj na ža zgrajeni komun.infrastrukturi</t>
  </si>
  <si>
    <t>46240</t>
  </si>
  <si>
    <t>Športni park Podnart</t>
  </si>
  <si>
    <t>46241</t>
  </si>
  <si>
    <t>48123</t>
  </si>
  <si>
    <t>Mednarodni plavalni miting</t>
  </si>
  <si>
    <t>48242</t>
  </si>
  <si>
    <t>Ureditev Kulturnega doma Lancovo</t>
  </si>
  <si>
    <t>48287</t>
  </si>
  <si>
    <t>Kulturna dvorana Lesce</t>
  </si>
  <si>
    <t>44675</t>
  </si>
  <si>
    <t>Sanacija ceste proti "Žamarju"</t>
  </si>
  <si>
    <t>44676</t>
  </si>
  <si>
    <t>Sanacija ceste Gorica - Dvorska vas</t>
  </si>
  <si>
    <t>44677</t>
  </si>
  <si>
    <t>Oporni zid Ovsiše</t>
  </si>
  <si>
    <t>442.</t>
  </si>
  <si>
    <t>443.</t>
  </si>
  <si>
    <t>444.</t>
  </si>
  <si>
    <t>445.</t>
  </si>
  <si>
    <t>446.</t>
  </si>
  <si>
    <t>447.</t>
  </si>
  <si>
    <t>448.</t>
  </si>
  <si>
    <t>449.</t>
  </si>
  <si>
    <t>Delež občine za javna dela</t>
  </si>
  <si>
    <t>Zap.št.</t>
  </si>
  <si>
    <t>48288</t>
  </si>
  <si>
    <t>Drevesni park</t>
  </si>
  <si>
    <t>OBČINSKA UPRAVA  -  ODDELEK ZA INFRASTRUKTURO</t>
  </si>
  <si>
    <t>44214</t>
  </si>
  <si>
    <t>Komunalna oprema - ZN Brezovica</t>
  </si>
  <si>
    <t>450.</t>
  </si>
  <si>
    <t>451.</t>
  </si>
  <si>
    <t>Varna šolska pot od Iskra Mehanizmi do Koselja</t>
  </si>
  <si>
    <t>44681</t>
  </si>
  <si>
    <t>Širitev državne ceste skozi Begunje</t>
  </si>
  <si>
    <t>452.</t>
  </si>
  <si>
    <t>44680</t>
  </si>
  <si>
    <t>453.</t>
  </si>
  <si>
    <t>Otroško igrišče Begunje</t>
  </si>
  <si>
    <t>Upokojenski šport in kultura</t>
  </si>
  <si>
    <t>Avsenikov musical</t>
  </si>
  <si>
    <t>Cesta mimo cerkve na Lancovem</t>
  </si>
  <si>
    <t>Materialni stroški sveta</t>
  </si>
  <si>
    <t>Financiranje političnih strank</t>
  </si>
  <si>
    <t>Plače delavcev, regresirana  prehrana in  prevoz</t>
  </si>
  <si>
    <t>Občinski časopis</t>
  </si>
  <si>
    <t>Izplačila in stroški sej obč.sveta in odborov</t>
  </si>
  <si>
    <t>Stroški volilne kampanje</t>
  </si>
  <si>
    <t>Priznanja in simboli občine Radovljica</t>
  </si>
  <si>
    <t>Sredstva za zagotavljanje pogojev za delo članov OS</t>
  </si>
  <si>
    <t>Nagrade predsednikom sveta KS</t>
  </si>
  <si>
    <t>Izplačila in stroški sej nadzornega odbora</t>
  </si>
  <si>
    <t>Plača poklicnega funkcionarja</t>
  </si>
  <si>
    <t>Prispevki delodajalcev za socialno varnost</t>
  </si>
  <si>
    <t>Stroški za pokroviteljstva občine</t>
  </si>
  <si>
    <t>Stroški reprezentance</t>
  </si>
  <si>
    <t>Izplačila nepoklicnih funkcionarjev - podžupan</t>
  </si>
  <si>
    <t>Stroški plačilnega prometa</t>
  </si>
  <si>
    <t>Materialni stroški - upravljanje občinskih zgradb</t>
  </si>
  <si>
    <t>Uradne objave</t>
  </si>
  <si>
    <t>Drugi osebni prejemki ( regres za letni dopust, jubilejne nag., odpravnina)</t>
  </si>
  <si>
    <t>Prispevki delodajalca</t>
  </si>
  <si>
    <t>Materialni stroški občinske uprave</t>
  </si>
  <si>
    <t>Plan nabave opreme</t>
  </si>
  <si>
    <t>Stroški notranje revizije in kontrole</t>
  </si>
  <si>
    <t>Stroški varstva pri delu</t>
  </si>
  <si>
    <t>Stoški vodenja finančne službe za KS</t>
  </si>
  <si>
    <t>Namenska sredstva za odpravo nesorazmerij v plačah</t>
  </si>
  <si>
    <t>Stroški postopka vračila vlaganj v telekumunikacije</t>
  </si>
  <si>
    <t>Sredstva za dejavnost zaščite in reševanja</t>
  </si>
  <si>
    <t>Nakup opreme za enote zaščite in reševanja</t>
  </si>
  <si>
    <t>Investicijsko vzdrževanje</t>
  </si>
  <si>
    <t>Občinska gasilska  enota</t>
  </si>
  <si>
    <t>Sredstva za požarno varnost - redna dejavnost GZ</t>
  </si>
  <si>
    <t>Sredstva za požarno  varnost - redna dejavnost GD</t>
  </si>
  <si>
    <t>Investicijsko vzdrževanje gasilskih domov</t>
  </si>
  <si>
    <t>Investicijsko vzdrževanje vozil in opreme</t>
  </si>
  <si>
    <t>Nakup gasilske opreme</t>
  </si>
  <si>
    <t>Investicije - nakup opreme za gasilsko vozilo</t>
  </si>
  <si>
    <t>Gasilska enota Občine Radovljica</t>
  </si>
  <si>
    <t>Prizidek gasilskega doma v Radovljici</t>
  </si>
  <si>
    <t>Zdravstveno zavarovanje oseb brez druge podlage</t>
  </si>
  <si>
    <t>Mrliško ogledna služba</t>
  </si>
  <si>
    <t>Služba izvajanja zdrav. zavarovanja</t>
  </si>
  <si>
    <t>Dežurna služba  v ZD Radovljica</t>
  </si>
  <si>
    <t>Zdravstvena postaja Kropa</t>
  </si>
  <si>
    <t>Subvencije najemnin za stanovanja</t>
  </si>
  <si>
    <t>Enkratne denarne pomoči</t>
  </si>
  <si>
    <t>Družinski pomočnik - plačilo storitev</t>
  </si>
  <si>
    <t>Oskrba občanov v socialnih zavodih</t>
  </si>
  <si>
    <t>Pomoč družini na domu - socialna oskrba na domu</t>
  </si>
  <si>
    <t>Stroški za programe LAS</t>
  </si>
  <si>
    <t>Sofinan. prostorov za Varno hišo- dejavnost in inv. vzdrževanje</t>
  </si>
  <si>
    <t>Sofinanciranje dejavnosti komune"SKUPNOST ŽAREK"</t>
  </si>
  <si>
    <t>Sofinanciranje najemnine za prostore Šentgor Radovljica</t>
  </si>
  <si>
    <t>Proračunska rezerva občine</t>
  </si>
  <si>
    <t>Vzdrževanje tematskih poti</t>
  </si>
  <si>
    <t>Stroški azila za zapuščene živali</t>
  </si>
  <si>
    <t>Plačila obresti od najetega dolga</t>
  </si>
  <si>
    <t>Odplačila domačega dolga-najeti kredit</t>
  </si>
  <si>
    <t>Strokovne podlage za prost. izvedbene akte oz.lokac.načrte</t>
  </si>
  <si>
    <t>Sprem.sprejetih prost.izvedbenih aktov in novi občinski LN</t>
  </si>
  <si>
    <t>Novelacija, sprem. in usklajevanje planskih dokumentov</t>
  </si>
  <si>
    <t>Stroški za pobiranje takse</t>
  </si>
  <si>
    <t>Tekoče vzdrževanje gozdnih cest</t>
  </si>
  <si>
    <t>Javna razsvetljava - skupaj</t>
  </si>
  <si>
    <t>Cestna oprema</t>
  </si>
  <si>
    <t>Letno vzdrževanje cest, ulic, parkov, zalenic</t>
  </si>
  <si>
    <t>Zimsko vzdrževanje cest. ulic, parkov, zelenic</t>
  </si>
  <si>
    <t>Cesta za Verigo</t>
  </si>
  <si>
    <t>Investicije in vzdrževanje javne razsvetljave</t>
  </si>
  <si>
    <t>Cesta Svobode I.in II. faza</t>
  </si>
  <si>
    <t>Rekonstrukcija ceste Podvin - Zapuže</t>
  </si>
  <si>
    <t>Pločnik v Lipniški dolini</t>
  </si>
  <si>
    <t>Letališka steza - ALC Lesce</t>
  </si>
  <si>
    <t>Prilagoditev cest na  AC priključke</t>
  </si>
  <si>
    <t>Sof. povezovalne ceste iz Lipniške doline do glavne ceste G1/8</t>
  </si>
  <si>
    <t>Most Lancovo - izvedba komunalnih vodov</t>
  </si>
  <si>
    <t>Izgradnja pločnika od Spara do Filipiča</t>
  </si>
  <si>
    <t>Pločnik v Podnartu</t>
  </si>
  <si>
    <t>Cesta svobode III. in IV. faza</t>
  </si>
  <si>
    <t>Rekonstrukcija dela Begunjske ceste v KS Lesce</t>
  </si>
  <si>
    <t>Cestna povezava Zapuže - grad Drnča</t>
  </si>
  <si>
    <t>ČN Radovljica</t>
  </si>
  <si>
    <t>CERO - regijski</t>
  </si>
  <si>
    <t>Komunalna oprema - Langusova ulica</t>
  </si>
  <si>
    <t>Komunalna oprema - Šercerjeva ulica</t>
  </si>
  <si>
    <t>Komunalna oprema - LN Dolina</t>
  </si>
  <si>
    <t>Primarna kanalizacija v Kropi</t>
  </si>
  <si>
    <t>Kanalizacija Nova vas</t>
  </si>
  <si>
    <t>Komunalna oprema LN ČN sever</t>
  </si>
  <si>
    <t>Komunalna oprema LN Lesce jug</t>
  </si>
  <si>
    <t>Komunalna oprema -  Vurnikov trg</t>
  </si>
  <si>
    <t>Čistilna naprava Kropa</t>
  </si>
  <si>
    <t>Primarna kanalizacija Kamna Gorica</t>
  </si>
  <si>
    <t>Zbirni center v Lipniški dolini</t>
  </si>
  <si>
    <t>Komunalna oprema OPPN za turistično območje MIVKA</t>
  </si>
  <si>
    <t>Komunalna oprema - ZN Center Lesce - 2. faza</t>
  </si>
  <si>
    <t>Komunalna oprema - ZN Center Lesce Merkur</t>
  </si>
  <si>
    <t>Komunalna oprema - OLN Brezje</t>
  </si>
  <si>
    <t>Komunalna oprema - OLN Leški Hrbet</t>
  </si>
  <si>
    <t>Komunalna oprema - OPPN TNC - 2</t>
  </si>
  <si>
    <t>Komunalna oprema - OPPN TNC - 3</t>
  </si>
  <si>
    <t>Komunalna oprema - OPPN stanovanjska gradnja Sz11 Kamna Gorica</t>
  </si>
  <si>
    <t>Komunalna oprema - OPPN poslovna cona Zaloše</t>
  </si>
  <si>
    <t>Komunalna oprema - OPPN stanovanjska gradnja Zapuže</t>
  </si>
  <si>
    <t>Komunalna oprema - OPPN Dvorska vas - 1</t>
  </si>
  <si>
    <t>Komunalna oprema - OPPN Dvorska vas - 2</t>
  </si>
  <si>
    <t>Vodovod Hraše - Ledevnica</t>
  </si>
  <si>
    <t>Vzdrževanje magistralnega vodovoda Radovna</t>
  </si>
  <si>
    <t>Festival stare glasbe</t>
  </si>
  <si>
    <t>Sredstva za delovanje turističnih društev</t>
  </si>
  <si>
    <t>Vzdrževanje javnih sanitarij na Brezjah</t>
  </si>
  <si>
    <t>Upravljanje in trženje radovljiške graščine</t>
  </si>
  <si>
    <t>Tekoče vzdrževanje in najemnine</t>
  </si>
  <si>
    <t>Rekreacijski park v Radovljici</t>
  </si>
  <si>
    <t>Športno igrišče OŠ Lipnica</t>
  </si>
  <si>
    <t>Atletski park Radovljica</t>
  </si>
  <si>
    <t>Plezalna dvorana</t>
  </si>
  <si>
    <t>Vzdrževanje športnih objektov</t>
  </si>
  <si>
    <t>Plače -  strokovna služba ŠZ</t>
  </si>
  <si>
    <t>Materialni stroški strokovne službe ŠZ</t>
  </si>
  <si>
    <t>Plače profesionalnih trenerjev</t>
  </si>
  <si>
    <t>Spodbude in nagrade</t>
  </si>
  <si>
    <t>Mestni muzej - materialni stroški</t>
  </si>
  <si>
    <t>Knjižnica A.T.L. - plače in drugi osebni prejemki</t>
  </si>
  <si>
    <t>Knjižnica A.T.L. - materialni stroški</t>
  </si>
  <si>
    <t>Knjižnica A.T.L. - program nabave opreme</t>
  </si>
  <si>
    <t>Mestni muzej - kustos</t>
  </si>
  <si>
    <t>Splošni obratovalni stroški MRO</t>
  </si>
  <si>
    <t>Galerija Šivčeva hiša-strokovna služba, MRO Radovljica</t>
  </si>
  <si>
    <t>Galerijski programi in muzejske zbirke</t>
  </si>
  <si>
    <t>JZ Linhartova dvorana - plače</t>
  </si>
  <si>
    <t>JZ Linhartova dvorana - materialni stroški</t>
  </si>
  <si>
    <t>JZ Linhartova dvorana - programski materialni stroški</t>
  </si>
  <si>
    <t>ZKD Radovljica- strokovna služba - materialni stroški</t>
  </si>
  <si>
    <t>Graščina - Grad Radovljica</t>
  </si>
  <si>
    <t>Akademija Avsenik</t>
  </si>
  <si>
    <t>Kropa - Kovaški muzej</t>
  </si>
  <si>
    <t>Knjižnica A.T.Linharta Radovljica</t>
  </si>
  <si>
    <t>Graščina Radovljica - IV. faza</t>
  </si>
  <si>
    <t>Festival Avsenik</t>
  </si>
  <si>
    <t>Arheološko najdišče villa rustica v Mošnjah</t>
  </si>
  <si>
    <t>Bodlajev vigenc</t>
  </si>
  <si>
    <t>Razlika do cene vrtcem v občini Radovljica</t>
  </si>
  <si>
    <t>Razlika do cene vrtcem drugih občin</t>
  </si>
  <si>
    <t>Investicijsko vzdrževanje VVZ Radovljica</t>
  </si>
  <si>
    <t>VVZ Radovljica, vrtec Posavec</t>
  </si>
  <si>
    <t>Razlika do cene vrtcem za otroke s posebnimi potrebami</t>
  </si>
  <si>
    <t>Investicijsko vzdrževanje šol - OŠ Lesce</t>
  </si>
  <si>
    <t>Nadstandardna zaposlitev - OŠ Lesce</t>
  </si>
  <si>
    <t>Stalni materialni stroški - OŠ Lipnica</t>
  </si>
  <si>
    <t>Nadstandardna zaposlitev - OŠ Lipnica, Podružnica Ovsiše</t>
  </si>
  <si>
    <t>Investicijsko vzdrževanje šol - OŠ Lipnica</t>
  </si>
  <si>
    <t>Stroški varstva pri delu - OŠ Lipnica</t>
  </si>
  <si>
    <t>Stalni materialni stroški - OŠ Radovljica</t>
  </si>
  <si>
    <t>Nadstandardna zaposlitev in delna kombinacija - OŠ Radovljica</t>
  </si>
  <si>
    <t>Investicijsko vzdrževanje šol - OŠ Radovljica</t>
  </si>
  <si>
    <t>Stroški varstva pri delu - OŠ Radovljica</t>
  </si>
  <si>
    <t>Stalni materialni stroški - OŠ A. Janše</t>
  </si>
  <si>
    <t>Nadstandardno zaposleni - OŠ A. Janše</t>
  </si>
  <si>
    <t>Delna kombinacija - OŠ A. Janše</t>
  </si>
  <si>
    <t>Investicijsko vzdrževanje šol - OŠ A. Janše</t>
  </si>
  <si>
    <t>Stroški varstva pri delu - OŠ A. Janše</t>
  </si>
  <si>
    <t>Stalni materialni stroški - Glasbena šola Radovljica</t>
  </si>
  <si>
    <t>Investicijsko vzdrževanje šol - Glasbena šola Radovljica</t>
  </si>
  <si>
    <t>Stroški varstva pri delu - Glasbena šola Radovljica</t>
  </si>
  <si>
    <t>Stalni materialni stroški - Ljudska univerza Radovljica</t>
  </si>
  <si>
    <t>Nagrade odličnim osnovnošolcem, dijakom in študentom</t>
  </si>
  <si>
    <t>Stroški varstva pri delu - Ljudska univerza Radovljica</t>
  </si>
  <si>
    <t>Investicijsko vzdrževanje  Ljudska univerza Radovljica</t>
  </si>
  <si>
    <t>Šolski prevozi</t>
  </si>
  <si>
    <t>Štipendiranje študentov</t>
  </si>
  <si>
    <t>Investicije in obnova OŠ</t>
  </si>
  <si>
    <t>Sofin. ureditve dodatnega prostora v Gimnaziji Jesenice in Radovljica</t>
  </si>
  <si>
    <t>Darilo novorojenčkom občine</t>
  </si>
  <si>
    <t>Tekoče vzdr. poslovnih  prostorov - Kranjska 13</t>
  </si>
  <si>
    <t>Tekoče vzdrževanje  poslovnih  prostorov</t>
  </si>
  <si>
    <t>Stroški upravljanja z občinskim premoženjem</t>
  </si>
  <si>
    <t>Svet za preventivo in vzgojo v cestnem prometu-delovanje</t>
  </si>
  <si>
    <t>Čebelarska hiša</t>
  </si>
  <si>
    <t>Nakup in oprema zemljišč</t>
  </si>
  <si>
    <t>Stroški vzdrževanja in upravljanja stanovanj</t>
  </si>
  <si>
    <t>Sredstva za oblikovanje rezervnega sklada za stanovanjske namene</t>
  </si>
  <si>
    <t>Stroški prodaje nepremičnin</t>
  </si>
  <si>
    <t>Zagotavljanje zakonskih obveznosti in neprofitnih stanovanj</t>
  </si>
  <si>
    <t>Zagotavljanje bivalnih enot</t>
  </si>
  <si>
    <t>Preureditev poslovnega objekta na Posavcu</t>
  </si>
  <si>
    <t>Ureditev stanovanj v Kropi</t>
  </si>
  <si>
    <t>Križišče Podvin</t>
  </si>
  <si>
    <t>Most v Podnartu</t>
  </si>
  <si>
    <t>Prometna strategija</t>
  </si>
  <si>
    <t>Komunalna oprema - Mošnje</t>
  </si>
  <si>
    <t>Kanalizacija KS Radovljica</t>
  </si>
  <si>
    <t>Kanalizacija KS Lesce</t>
  </si>
  <si>
    <t>40128</t>
  </si>
  <si>
    <t>Stroški volitev - izvedba referenduma</t>
  </si>
  <si>
    <t>46243</t>
  </si>
  <si>
    <t>Rekreacijski park Vrbnje</t>
  </si>
  <si>
    <t>Sanacija Doma Matevža Langusa K.G. in Doma J. Benedika</t>
  </si>
  <si>
    <t>Gradnja primarne kanalizacije v Begunjah - K20</t>
  </si>
  <si>
    <t>PU</t>
  </si>
  <si>
    <t>Osnutek
 proračuna 2009</t>
  </si>
  <si>
    <t>Osnutek
 proračuna 2010</t>
  </si>
  <si>
    <t>Indeks% 
8:7</t>
  </si>
  <si>
    <t>Indeks% 
10:9</t>
  </si>
  <si>
    <t>Ureditev lokalne ceste Mlaka-Peračica-Dolenje</t>
  </si>
  <si>
    <t>Smučišče Kamna Gorica</t>
  </si>
  <si>
    <t>82</t>
  </si>
  <si>
    <t>VLAGANJE SREDSTEV IZ NASLOVA TELEKOMUNIKACIJ</t>
  </si>
  <si>
    <t>44908</t>
  </si>
  <si>
    <t>Vlaganje sredstev iz naslova telekomunikacij</t>
  </si>
  <si>
    <t>454.</t>
  </si>
  <si>
    <t>Sofinanciranje deponije Mala  Mežakla</t>
  </si>
  <si>
    <t>Rekonstrukcija mostu Češnjica in AP ter cestav Rovte</t>
  </si>
  <si>
    <t>PRORAČUNA OBČINE RADOVLJICA ZA LETI 2009 IN 2010</t>
  </si>
  <si>
    <t>Proračun
2009</t>
  </si>
  <si>
    <t>Proračun 
2010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</si>
</sst>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0.00"/>
  </numFmts>
  <fonts count="4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Black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MS Sans Serif"/>
      <family val="2"/>
    </font>
    <font>
      <b/>
      <sz val="16"/>
      <color indexed="8"/>
      <name val="Arial Narrow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4"/>
      <color rgb="FF080000"/>
      <name val="Arial Narrow"/>
      <family val="2"/>
    </font>
    <font>
      <b/>
      <sz val="12"/>
      <color rgb="FF080000"/>
      <name val="Arial Narrow"/>
      <family val="2"/>
    </font>
    <font>
      <sz val="8"/>
      <color rgb="FF080000"/>
      <name val="MS Sans Serif"/>
      <family val="2"/>
    </font>
    <font>
      <b/>
      <sz val="16"/>
      <color rgb="FF08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5" fontId="45" fillId="0" borderId="0" xfId="0" applyNumberFormat="1" applyFont="1" applyAlignment="1">
      <alignment horizontal="right"/>
    </xf>
    <xf numFmtId="49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/>
    </xf>
    <xf numFmtId="49" fontId="46" fillId="33" borderId="11" xfId="0" applyNumberFormat="1" applyFont="1" applyFill="1" applyBorder="1" applyAlignment="1">
      <alignment/>
    </xf>
    <xf numFmtId="164" fontId="46" fillId="33" borderId="11" xfId="0" applyNumberFormat="1" applyFont="1" applyFill="1" applyBorder="1" applyAlignment="1">
      <alignment/>
    </xf>
    <xf numFmtId="165" fontId="46" fillId="33" borderId="11" xfId="0" applyNumberFormat="1" applyFont="1" applyFill="1" applyBorder="1" applyAlignment="1">
      <alignment horizontal="right"/>
    </xf>
  </cellXfs>
  <cellStyles count="9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10" xfId="40"/>
    <cellStyle name="Navadno 11" xfId="41"/>
    <cellStyle name="Navadno 12" xfId="42"/>
    <cellStyle name="Navadno 13" xfId="43"/>
    <cellStyle name="Navadno 14" xfId="44"/>
    <cellStyle name="Navadno 15" xfId="45"/>
    <cellStyle name="Navadno 16" xfId="46"/>
    <cellStyle name="Navadno 17" xfId="47"/>
    <cellStyle name="Navadno 18" xfId="48"/>
    <cellStyle name="Navadno 19" xfId="49"/>
    <cellStyle name="Navadno 2" xfId="50"/>
    <cellStyle name="Navadno 20" xfId="51"/>
    <cellStyle name="Navadno 21" xfId="52"/>
    <cellStyle name="Navadno 22" xfId="53"/>
    <cellStyle name="Navadno 23" xfId="54"/>
    <cellStyle name="Navadno 24" xfId="55"/>
    <cellStyle name="Navadno 25" xfId="56"/>
    <cellStyle name="Navadno 26" xfId="57"/>
    <cellStyle name="Navadno 27" xfId="58"/>
    <cellStyle name="Navadno 28" xfId="59"/>
    <cellStyle name="Navadno 29" xfId="60"/>
    <cellStyle name="Navadno 3" xfId="61"/>
    <cellStyle name="Navadno 30" xfId="62"/>
    <cellStyle name="Navadno 31" xfId="63"/>
    <cellStyle name="Navadno 32" xfId="64"/>
    <cellStyle name="Navadno 33" xfId="65"/>
    <cellStyle name="Navadno 34" xfId="66"/>
    <cellStyle name="Navadno 35" xfId="67"/>
    <cellStyle name="Navadno 36" xfId="68"/>
    <cellStyle name="Navadno 37" xfId="69"/>
    <cellStyle name="Navadno 38" xfId="70"/>
    <cellStyle name="Navadno 39" xfId="71"/>
    <cellStyle name="Navadno 4" xfId="72"/>
    <cellStyle name="Navadno 40" xfId="73"/>
    <cellStyle name="Navadno 41" xfId="74"/>
    <cellStyle name="Navadno 42" xfId="75"/>
    <cellStyle name="Navadno 43" xfId="76"/>
    <cellStyle name="Navadno 44" xfId="77"/>
    <cellStyle name="Navadno 45" xfId="78"/>
    <cellStyle name="Navadno 46" xfId="79"/>
    <cellStyle name="Navadno 47" xfId="80"/>
    <cellStyle name="Navadno 48" xfId="81"/>
    <cellStyle name="Navadno 49" xfId="82"/>
    <cellStyle name="Navadno 5" xfId="83"/>
    <cellStyle name="Navadno 50" xfId="84"/>
    <cellStyle name="Navadno 6" xfId="85"/>
    <cellStyle name="Navadno 7" xfId="86"/>
    <cellStyle name="Navadno 8" xfId="87"/>
    <cellStyle name="Navadno 9" xfId="88"/>
    <cellStyle name="Nevtralno" xfId="89"/>
    <cellStyle name="Percent" xfId="90"/>
    <cellStyle name="Opomba" xfId="91"/>
    <cellStyle name="Opozorilo" xfId="92"/>
    <cellStyle name="Pojasnjevalno besedilo" xfId="93"/>
    <cellStyle name="Poudarek1" xfId="94"/>
    <cellStyle name="Poudarek2" xfId="95"/>
    <cellStyle name="Poudarek3" xfId="96"/>
    <cellStyle name="Poudarek4" xfId="97"/>
    <cellStyle name="Poudarek5" xfId="98"/>
    <cellStyle name="Poudarek6" xfId="99"/>
    <cellStyle name="Povezana celica" xfId="100"/>
    <cellStyle name="Preveri celico" xfId="101"/>
    <cellStyle name="Računanje" xfId="102"/>
    <cellStyle name="Slabo" xfId="103"/>
    <cellStyle name="Currency" xfId="104"/>
    <cellStyle name="Currency [0]" xfId="105"/>
    <cellStyle name="Comma" xfId="106"/>
    <cellStyle name="Comma [0]" xfId="107"/>
    <cellStyle name="Vnos" xfId="108"/>
    <cellStyle name="Vsota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7"/>
  <sheetViews>
    <sheetView tabSelected="1" view="pageBreakPreview" zoomScale="70" zoomScaleSheetLayoutView="70" zoomScalePageLayoutView="0" workbookViewId="0" topLeftCell="A1">
      <selection activeCell="A13" sqref="A13"/>
    </sheetView>
  </sheetViews>
  <sheetFormatPr defaultColWidth="9.00390625" defaultRowHeight="12.75"/>
  <cols>
    <col min="1" max="1" width="5.75390625" style="0" customWidth="1"/>
    <col min="2" max="3" width="3.625" style="0" bestFit="1" customWidth="1"/>
    <col min="4" max="4" width="8.625" style="0" bestFit="1" customWidth="1"/>
    <col min="5" max="5" width="6.375" style="0" customWidth="1"/>
    <col min="6" max="6" width="71.625" style="0" bestFit="1" customWidth="1"/>
    <col min="7" max="8" width="18.875" style="0" bestFit="1" customWidth="1"/>
    <col min="9" max="9" width="19.625" style="0" bestFit="1" customWidth="1"/>
    <col min="10" max="10" width="18.875" style="0" bestFit="1" customWidth="1"/>
    <col min="11" max="11" width="19.625" style="0" bestFit="1" customWidth="1"/>
    <col min="13" max="13" width="9.75390625" style="0" customWidth="1"/>
  </cols>
  <sheetData>
    <row r="1" ht="18">
      <c r="A1" s="5" t="s">
        <v>1566</v>
      </c>
    </row>
    <row r="3" spans="1:2" ht="15.75">
      <c r="A3" s="6" t="s">
        <v>1274</v>
      </c>
      <c r="B3" s="4"/>
    </row>
    <row r="5" spans="1:13" s="11" customFormat="1" ht="48" customHeight="1">
      <c r="A5" s="7" t="s">
        <v>1335</v>
      </c>
      <c r="B5" s="8" t="s">
        <v>1552</v>
      </c>
      <c r="C5" s="8" t="s">
        <v>621</v>
      </c>
      <c r="D5" s="8" t="s">
        <v>622</v>
      </c>
      <c r="E5" s="8" t="s">
        <v>623</v>
      </c>
      <c r="F5" s="8" t="s">
        <v>618</v>
      </c>
      <c r="G5" s="9" t="s">
        <v>80</v>
      </c>
      <c r="H5" s="10" t="s">
        <v>1553</v>
      </c>
      <c r="I5" s="14" t="s">
        <v>1567</v>
      </c>
      <c r="J5" s="10" t="s">
        <v>1554</v>
      </c>
      <c r="K5" s="14" t="s">
        <v>1568</v>
      </c>
      <c r="L5" s="10" t="s">
        <v>1555</v>
      </c>
      <c r="M5" s="10" t="s">
        <v>1556</v>
      </c>
    </row>
    <row r="6" spans="1:13" s="11" customFormat="1" ht="12.75">
      <c r="A6" s="12"/>
      <c r="B6" s="13" t="s">
        <v>624</v>
      </c>
      <c r="C6" s="13" t="s">
        <v>625</v>
      </c>
      <c r="D6" s="13" t="s">
        <v>626</v>
      </c>
      <c r="E6" s="13" t="s">
        <v>627</v>
      </c>
      <c r="F6" s="13" t="s">
        <v>628</v>
      </c>
      <c r="G6" s="13">
        <v>6</v>
      </c>
      <c r="H6" s="13">
        <v>7</v>
      </c>
      <c r="I6" s="13">
        <v>8</v>
      </c>
      <c r="J6" s="13" t="s">
        <v>617</v>
      </c>
      <c r="K6" s="13" t="s">
        <v>629</v>
      </c>
      <c r="L6" s="13" t="s">
        <v>55</v>
      </c>
      <c r="M6" s="13" t="s">
        <v>1253</v>
      </c>
    </row>
    <row r="7" spans="2:13" s="15" customFormat="1" ht="20.25">
      <c r="B7" s="16" t="s">
        <v>629</v>
      </c>
      <c r="C7" s="16"/>
      <c r="D7" s="16"/>
      <c r="E7" s="16"/>
      <c r="F7" s="16" t="s">
        <v>630</v>
      </c>
      <c r="G7" s="17">
        <f>+G8</f>
        <v>305200</v>
      </c>
      <c r="H7" s="17">
        <f>+H8</f>
        <v>310694</v>
      </c>
      <c r="I7" s="17">
        <f>+I8</f>
        <v>310694</v>
      </c>
      <c r="J7" s="17">
        <f>+J8</f>
        <v>271202</v>
      </c>
      <c r="K7" s="17">
        <f>+K8</f>
        <v>271202</v>
      </c>
      <c r="L7" s="18">
        <f aca="true" t="shared" si="0" ref="L7:L70">IF(H7&lt;&gt;0,I7/H7*100,"**.**")</f>
        <v>100</v>
      </c>
      <c r="M7" s="18">
        <f aca="true" t="shared" si="1" ref="M7:M70">IF(J7&lt;&gt;0,K7/J7*100,"**.**")</f>
        <v>100</v>
      </c>
    </row>
    <row r="8" spans="2:13" s="3" customFormat="1" ht="10.5">
      <c r="B8" s="19"/>
      <c r="C8" s="19" t="s">
        <v>631</v>
      </c>
      <c r="D8" s="19"/>
      <c r="E8" s="19"/>
      <c r="F8" s="19" t="s">
        <v>632</v>
      </c>
      <c r="G8" s="20">
        <f>+G9+G11+G13+G15+G17+G19+G22+G25</f>
        <v>305200</v>
      </c>
      <c r="H8" s="20">
        <f>+H9+H11+H13+H15+H17+H19+H22+H25</f>
        <v>310694</v>
      </c>
      <c r="I8" s="20">
        <f>+I9+I11+I13+I15+I17+I19+I22+I25</f>
        <v>310694</v>
      </c>
      <c r="J8" s="20">
        <f>+J9+J11+J13+J15+J17+J19+J22+J25</f>
        <v>271202</v>
      </c>
      <c r="K8" s="20">
        <f>+K9+K11+K13+K15+K17+K19+K22+K25</f>
        <v>271202</v>
      </c>
      <c r="L8" s="21">
        <f t="shared" si="0"/>
        <v>100</v>
      </c>
      <c r="M8" s="21">
        <f t="shared" si="1"/>
        <v>100</v>
      </c>
    </row>
    <row r="9" spans="1:13" s="2" customFormat="1" ht="15.75">
      <c r="A9" s="22" t="s">
        <v>633</v>
      </c>
      <c r="B9" s="22"/>
      <c r="C9" s="22"/>
      <c r="D9" s="22" t="s">
        <v>634</v>
      </c>
      <c r="E9" s="22"/>
      <c r="F9" s="22" t="s">
        <v>1357</v>
      </c>
      <c r="G9" s="23">
        <f>+G10</f>
        <v>182400</v>
      </c>
      <c r="H9" s="23">
        <f>+H10</f>
        <v>185683</v>
      </c>
      <c r="I9" s="23">
        <f>+I10</f>
        <v>185683</v>
      </c>
      <c r="J9" s="23">
        <f>+J10</f>
        <v>151370</v>
      </c>
      <c r="K9" s="23">
        <f>+K10</f>
        <v>151370</v>
      </c>
      <c r="L9" s="24">
        <f t="shared" si="0"/>
        <v>100</v>
      </c>
      <c r="M9" s="24">
        <f t="shared" si="1"/>
        <v>100</v>
      </c>
    </row>
    <row r="10" spans="2:13" s="3" customFormat="1" ht="10.5">
      <c r="B10" s="19"/>
      <c r="C10" s="19"/>
      <c r="D10" s="19"/>
      <c r="E10" s="19" t="s">
        <v>635</v>
      </c>
      <c r="F10" s="19" t="s">
        <v>636</v>
      </c>
      <c r="G10" s="20">
        <v>182400</v>
      </c>
      <c r="H10" s="20">
        <v>185683</v>
      </c>
      <c r="I10" s="20">
        <v>185683</v>
      </c>
      <c r="J10" s="20">
        <v>151370</v>
      </c>
      <c r="K10" s="20">
        <v>151370</v>
      </c>
      <c r="L10" s="21">
        <f t="shared" si="0"/>
        <v>100</v>
      </c>
      <c r="M10" s="21">
        <f t="shared" si="1"/>
        <v>100</v>
      </c>
    </row>
    <row r="11" spans="1:13" s="2" customFormat="1" ht="15.75">
      <c r="A11" s="22" t="s">
        <v>637</v>
      </c>
      <c r="B11" s="22"/>
      <c r="C11" s="22"/>
      <c r="D11" s="22" t="s">
        <v>638</v>
      </c>
      <c r="E11" s="22"/>
      <c r="F11" s="22" t="s">
        <v>1353</v>
      </c>
      <c r="G11" s="23">
        <f>+G12</f>
        <v>46800</v>
      </c>
      <c r="H11" s="23">
        <f>+H12</f>
        <v>47642</v>
      </c>
      <c r="I11" s="23">
        <f>+I12</f>
        <v>47642</v>
      </c>
      <c r="J11" s="23">
        <f>+J12</f>
        <v>38840</v>
      </c>
      <c r="K11" s="23">
        <f>+K12</f>
        <v>38840</v>
      </c>
      <c r="L11" s="24">
        <f t="shared" si="0"/>
        <v>100</v>
      </c>
      <c r="M11" s="24">
        <f t="shared" si="1"/>
        <v>100</v>
      </c>
    </row>
    <row r="12" spans="2:13" s="3" customFormat="1" ht="10.5">
      <c r="B12" s="19"/>
      <c r="C12" s="19"/>
      <c r="D12" s="19"/>
      <c r="E12" s="19" t="s">
        <v>639</v>
      </c>
      <c r="F12" s="19" t="s">
        <v>640</v>
      </c>
      <c r="G12" s="20">
        <v>46800</v>
      </c>
      <c r="H12" s="20">
        <v>47642</v>
      </c>
      <c r="I12" s="20">
        <v>47642</v>
      </c>
      <c r="J12" s="20">
        <v>38840</v>
      </c>
      <c r="K12" s="20">
        <v>38840</v>
      </c>
      <c r="L12" s="21">
        <f t="shared" si="0"/>
        <v>100</v>
      </c>
      <c r="M12" s="21">
        <f t="shared" si="1"/>
        <v>100</v>
      </c>
    </row>
    <row r="13" spans="1:13" s="2" customFormat="1" ht="15.75">
      <c r="A13" s="22" t="s">
        <v>641</v>
      </c>
      <c r="B13" s="22"/>
      <c r="C13" s="22"/>
      <c r="D13" s="22" t="s">
        <v>642</v>
      </c>
      <c r="E13" s="22"/>
      <c r="F13" s="22" t="s">
        <v>1354</v>
      </c>
      <c r="G13" s="23">
        <f>+G14</f>
        <v>25100</v>
      </c>
      <c r="H13" s="23">
        <f>+H14</f>
        <v>25552</v>
      </c>
      <c r="I13" s="23">
        <f>+I14</f>
        <v>25552</v>
      </c>
      <c r="J13" s="23">
        <f>+J14</f>
        <v>26088</v>
      </c>
      <c r="K13" s="23">
        <f>+K14</f>
        <v>26088</v>
      </c>
      <c r="L13" s="24">
        <f t="shared" si="0"/>
        <v>100</v>
      </c>
      <c r="M13" s="24">
        <f t="shared" si="1"/>
        <v>100</v>
      </c>
    </row>
    <row r="14" spans="2:13" s="3" customFormat="1" ht="10.5">
      <c r="B14" s="19"/>
      <c r="C14" s="19"/>
      <c r="D14" s="19"/>
      <c r="E14" s="19" t="s">
        <v>643</v>
      </c>
      <c r="F14" s="19" t="s">
        <v>644</v>
      </c>
      <c r="G14" s="20">
        <v>25100</v>
      </c>
      <c r="H14" s="20">
        <v>25552</v>
      </c>
      <c r="I14" s="20">
        <v>25552</v>
      </c>
      <c r="J14" s="20">
        <v>26088</v>
      </c>
      <c r="K14" s="20">
        <v>26088</v>
      </c>
      <c r="L14" s="21">
        <f t="shared" si="0"/>
        <v>100</v>
      </c>
      <c r="M14" s="21">
        <f t="shared" si="1"/>
        <v>100</v>
      </c>
    </row>
    <row r="15" spans="1:13" s="2" customFormat="1" ht="15.75">
      <c r="A15" s="22" t="s">
        <v>645</v>
      </c>
      <c r="B15" s="22"/>
      <c r="C15" s="22"/>
      <c r="D15" s="22" t="s">
        <v>1122</v>
      </c>
      <c r="E15" s="22"/>
      <c r="F15" s="22" t="s">
        <v>1358</v>
      </c>
      <c r="G15" s="23">
        <f>+G16</f>
        <v>0</v>
      </c>
      <c r="H15" s="23">
        <f>+H16</f>
        <v>0</v>
      </c>
      <c r="I15" s="23">
        <f>+I16</f>
        <v>0</v>
      </c>
      <c r="J15" s="23">
        <f>+J16</f>
        <v>2000</v>
      </c>
      <c r="K15" s="23">
        <f>+K16</f>
        <v>0</v>
      </c>
      <c r="L15" s="24" t="str">
        <f t="shared" si="0"/>
        <v>**.**</v>
      </c>
      <c r="M15" s="24">
        <f t="shared" si="1"/>
        <v>0</v>
      </c>
    </row>
    <row r="16" spans="2:13" s="3" customFormat="1" ht="10.5">
      <c r="B16" s="19"/>
      <c r="C16" s="19"/>
      <c r="D16" s="19"/>
      <c r="E16" s="19" t="s">
        <v>643</v>
      </c>
      <c r="F16" s="19" t="s">
        <v>644</v>
      </c>
      <c r="G16" s="20">
        <v>0</v>
      </c>
      <c r="H16" s="20">
        <v>0</v>
      </c>
      <c r="I16" s="20">
        <v>0</v>
      </c>
      <c r="J16" s="20">
        <v>2000</v>
      </c>
      <c r="K16" s="20">
        <v>0</v>
      </c>
      <c r="L16" s="21" t="str">
        <f t="shared" si="0"/>
        <v>**.**</v>
      </c>
      <c r="M16" s="21">
        <f t="shared" si="1"/>
        <v>0</v>
      </c>
    </row>
    <row r="17" spans="1:13" s="2" customFormat="1" ht="15.75">
      <c r="A17" s="22" t="s">
        <v>649</v>
      </c>
      <c r="B17" s="22"/>
      <c r="C17" s="22"/>
      <c r="D17" s="22" t="s">
        <v>1546</v>
      </c>
      <c r="E17" s="22"/>
      <c r="F17" s="22" t="s">
        <v>1547</v>
      </c>
      <c r="G17" s="23">
        <f>+G18</f>
        <v>0</v>
      </c>
      <c r="H17" s="23">
        <f>+H18</f>
        <v>0</v>
      </c>
      <c r="I17" s="23">
        <f>+I18</f>
        <v>0</v>
      </c>
      <c r="J17" s="23">
        <f>+J18</f>
        <v>0</v>
      </c>
      <c r="K17" s="23">
        <f>+K18</f>
        <v>2000</v>
      </c>
      <c r="L17" s="24" t="str">
        <f t="shared" si="0"/>
        <v>**.**</v>
      </c>
      <c r="M17" s="24" t="str">
        <f t="shared" si="1"/>
        <v>**.**</v>
      </c>
    </row>
    <row r="18" spans="2:13" s="3" customFormat="1" ht="10.5">
      <c r="B18" s="19"/>
      <c r="C18" s="19"/>
      <c r="D18" s="19"/>
      <c r="E18" s="19" t="s">
        <v>635</v>
      </c>
      <c r="F18" s="19" t="s">
        <v>636</v>
      </c>
      <c r="G18" s="20">
        <v>0</v>
      </c>
      <c r="H18" s="20">
        <v>0</v>
      </c>
      <c r="I18" s="20">
        <v>0</v>
      </c>
      <c r="J18" s="20">
        <v>0</v>
      </c>
      <c r="K18" s="20">
        <v>2000</v>
      </c>
      <c r="L18" s="21" t="str">
        <f t="shared" si="0"/>
        <v>**.**</v>
      </c>
      <c r="M18" s="21" t="str">
        <f t="shared" si="1"/>
        <v>**.**</v>
      </c>
    </row>
    <row r="19" spans="1:13" s="2" customFormat="1" ht="15.75">
      <c r="A19" s="22" t="s">
        <v>651</v>
      </c>
      <c r="B19" s="22"/>
      <c r="C19" s="22"/>
      <c r="D19" s="22" t="s">
        <v>646</v>
      </c>
      <c r="E19" s="22"/>
      <c r="F19" s="22" t="s">
        <v>1359</v>
      </c>
      <c r="G19" s="23">
        <f>+G20+G21</f>
        <v>10100</v>
      </c>
      <c r="H19" s="23">
        <f>+H20+H21</f>
        <v>10282</v>
      </c>
      <c r="I19" s="23">
        <f>+I20+I21</f>
        <v>10282</v>
      </c>
      <c r="J19" s="23">
        <f>+J20+J21</f>
        <v>10498</v>
      </c>
      <c r="K19" s="23">
        <f>+K20+K21</f>
        <v>10498</v>
      </c>
      <c r="L19" s="24">
        <f t="shared" si="0"/>
        <v>100</v>
      </c>
      <c r="M19" s="24">
        <f t="shared" si="1"/>
        <v>100</v>
      </c>
    </row>
    <row r="20" spans="2:13" s="3" customFormat="1" ht="10.5">
      <c r="B20" s="19"/>
      <c r="C20" s="19"/>
      <c r="D20" s="19"/>
      <c r="E20" s="19" t="s">
        <v>639</v>
      </c>
      <c r="F20" s="19" t="s">
        <v>640</v>
      </c>
      <c r="G20" s="20">
        <v>4700</v>
      </c>
      <c r="H20" s="20">
        <v>4700</v>
      </c>
      <c r="I20" s="20">
        <v>10282</v>
      </c>
      <c r="J20" s="20">
        <v>4700</v>
      </c>
      <c r="K20" s="20">
        <v>10498</v>
      </c>
      <c r="L20" s="21">
        <f t="shared" si="0"/>
        <v>218.7659574468085</v>
      </c>
      <c r="M20" s="21">
        <f t="shared" si="1"/>
        <v>223.36170212765958</v>
      </c>
    </row>
    <row r="21" spans="2:13" s="3" customFormat="1" ht="10.5">
      <c r="B21" s="19"/>
      <c r="C21" s="19"/>
      <c r="D21" s="19"/>
      <c r="E21" s="19" t="s">
        <v>647</v>
      </c>
      <c r="F21" s="19" t="s">
        <v>648</v>
      </c>
      <c r="G21" s="20">
        <v>5400</v>
      </c>
      <c r="H21" s="20">
        <v>5582</v>
      </c>
      <c r="I21" s="20">
        <v>0</v>
      </c>
      <c r="J21" s="20">
        <v>5798</v>
      </c>
      <c r="K21" s="20">
        <v>0</v>
      </c>
      <c r="L21" s="21">
        <f t="shared" si="0"/>
        <v>0</v>
      </c>
      <c r="M21" s="21">
        <f t="shared" si="1"/>
        <v>0</v>
      </c>
    </row>
    <row r="22" spans="1:13" s="2" customFormat="1" ht="15.75">
      <c r="A22" s="22" t="s">
        <v>657</v>
      </c>
      <c r="B22" s="22"/>
      <c r="C22" s="22"/>
      <c r="D22" s="22" t="s">
        <v>650</v>
      </c>
      <c r="E22" s="22"/>
      <c r="F22" s="22" t="s">
        <v>1360</v>
      </c>
      <c r="G22" s="23">
        <f>+G23+G24</f>
        <v>33200</v>
      </c>
      <c r="H22" s="23">
        <f>+H23+H24</f>
        <v>33798</v>
      </c>
      <c r="I22" s="23">
        <f>+I23+I24</f>
        <v>33798</v>
      </c>
      <c r="J22" s="23">
        <f>+J23+J24</f>
        <v>34507</v>
      </c>
      <c r="K22" s="23">
        <f>+K23+K24</f>
        <v>34507</v>
      </c>
      <c r="L22" s="24">
        <f t="shared" si="0"/>
        <v>100</v>
      </c>
      <c r="M22" s="24">
        <f t="shared" si="1"/>
        <v>100</v>
      </c>
    </row>
    <row r="23" spans="2:13" s="3" customFormat="1" ht="10.5">
      <c r="B23" s="19"/>
      <c r="C23" s="19"/>
      <c r="D23" s="19"/>
      <c r="E23" s="19" t="s">
        <v>639</v>
      </c>
      <c r="F23" s="19" t="s">
        <v>640</v>
      </c>
      <c r="G23" s="20">
        <v>32500</v>
      </c>
      <c r="H23" s="20">
        <v>33098</v>
      </c>
      <c r="I23" s="20">
        <v>30098</v>
      </c>
      <c r="J23" s="20">
        <v>34507</v>
      </c>
      <c r="K23" s="20">
        <v>30000</v>
      </c>
      <c r="L23" s="21">
        <f t="shared" si="0"/>
        <v>90.93600821801921</v>
      </c>
      <c r="M23" s="21">
        <f t="shared" si="1"/>
        <v>86.93888196597793</v>
      </c>
    </row>
    <row r="24" spans="2:13" s="3" customFormat="1" ht="10.5">
      <c r="B24" s="19"/>
      <c r="C24" s="19"/>
      <c r="D24" s="19"/>
      <c r="E24" s="19" t="s">
        <v>635</v>
      </c>
      <c r="F24" s="19" t="s">
        <v>636</v>
      </c>
      <c r="G24" s="20">
        <v>700</v>
      </c>
      <c r="H24" s="20">
        <v>700</v>
      </c>
      <c r="I24" s="20">
        <v>3700</v>
      </c>
      <c r="J24" s="20">
        <v>0</v>
      </c>
      <c r="K24" s="20">
        <v>4507</v>
      </c>
      <c r="L24" s="21">
        <f t="shared" si="0"/>
        <v>528.5714285714286</v>
      </c>
      <c r="M24" s="21" t="str">
        <f t="shared" si="1"/>
        <v>**.**</v>
      </c>
    </row>
    <row r="25" spans="1:13" s="2" customFormat="1" ht="15.75">
      <c r="A25" s="22" t="s">
        <v>661</v>
      </c>
      <c r="B25" s="22"/>
      <c r="C25" s="22"/>
      <c r="D25" s="22" t="s">
        <v>652</v>
      </c>
      <c r="E25" s="22"/>
      <c r="F25" s="22" t="s">
        <v>1361</v>
      </c>
      <c r="G25" s="23">
        <f>+G26</f>
        <v>7600</v>
      </c>
      <c r="H25" s="23">
        <f>+H26</f>
        <v>7737</v>
      </c>
      <c r="I25" s="23">
        <f>+I26</f>
        <v>7737</v>
      </c>
      <c r="J25" s="23">
        <f>+J26</f>
        <v>7899</v>
      </c>
      <c r="K25" s="23">
        <f>+K26</f>
        <v>7899</v>
      </c>
      <c r="L25" s="24">
        <f t="shared" si="0"/>
        <v>100</v>
      </c>
      <c r="M25" s="24">
        <f t="shared" si="1"/>
        <v>100</v>
      </c>
    </row>
    <row r="26" spans="2:13" s="3" customFormat="1" ht="10.5">
      <c r="B26" s="19"/>
      <c r="C26" s="19"/>
      <c r="D26" s="19"/>
      <c r="E26" s="19" t="s">
        <v>635</v>
      </c>
      <c r="F26" s="19" t="s">
        <v>636</v>
      </c>
      <c r="G26" s="20">
        <v>7600</v>
      </c>
      <c r="H26" s="20">
        <v>7737</v>
      </c>
      <c r="I26" s="20">
        <v>7737</v>
      </c>
      <c r="J26" s="20">
        <v>7899</v>
      </c>
      <c r="K26" s="20">
        <v>7899</v>
      </c>
      <c r="L26" s="21">
        <f t="shared" si="0"/>
        <v>100</v>
      </c>
      <c r="M26" s="21">
        <f t="shared" si="1"/>
        <v>100</v>
      </c>
    </row>
    <row r="27" spans="2:13" s="15" customFormat="1" ht="20.25">
      <c r="B27" s="16" t="s">
        <v>653</v>
      </c>
      <c r="C27" s="16"/>
      <c r="D27" s="16"/>
      <c r="E27" s="16"/>
      <c r="F27" s="16" t="s">
        <v>654</v>
      </c>
      <c r="G27" s="17">
        <f aca="true" t="shared" si="2" ref="G27:K29">+G28</f>
        <v>11200</v>
      </c>
      <c r="H27" s="17">
        <f t="shared" si="2"/>
        <v>11402</v>
      </c>
      <c r="I27" s="17">
        <f t="shared" si="2"/>
        <v>11402</v>
      </c>
      <c r="J27" s="17">
        <f t="shared" si="2"/>
        <v>12325</v>
      </c>
      <c r="K27" s="17">
        <f t="shared" si="2"/>
        <v>12325</v>
      </c>
      <c r="L27" s="18">
        <f t="shared" si="0"/>
        <v>100</v>
      </c>
      <c r="M27" s="18">
        <f t="shared" si="1"/>
        <v>100</v>
      </c>
    </row>
    <row r="28" spans="2:13" s="3" customFormat="1" ht="10.5">
      <c r="B28" s="19"/>
      <c r="C28" s="19" t="s">
        <v>655</v>
      </c>
      <c r="D28" s="19"/>
      <c r="E28" s="19"/>
      <c r="F28" s="19" t="s">
        <v>656</v>
      </c>
      <c r="G28" s="20">
        <f t="shared" si="2"/>
        <v>11200</v>
      </c>
      <c r="H28" s="20">
        <f t="shared" si="2"/>
        <v>11402</v>
      </c>
      <c r="I28" s="20">
        <f t="shared" si="2"/>
        <v>11402</v>
      </c>
      <c r="J28" s="20">
        <f t="shared" si="2"/>
        <v>12325</v>
      </c>
      <c r="K28" s="20">
        <f t="shared" si="2"/>
        <v>12325</v>
      </c>
      <c r="L28" s="21">
        <f t="shared" si="0"/>
        <v>100</v>
      </c>
      <c r="M28" s="21">
        <f t="shared" si="1"/>
        <v>100</v>
      </c>
    </row>
    <row r="29" spans="1:13" s="2" customFormat="1" ht="15.75">
      <c r="A29" s="22" t="s">
        <v>669</v>
      </c>
      <c r="B29" s="22"/>
      <c r="C29" s="22"/>
      <c r="D29" s="22" t="s">
        <v>658</v>
      </c>
      <c r="E29" s="22"/>
      <c r="F29" s="22" t="s">
        <v>1362</v>
      </c>
      <c r="G29" s="23">
        <f t="shared" si="2"/>
        <v>11200</v>
      </c>
      <c r="H29" s="23">
        <f t="shared" si="2"/>
        <v>11402</v>
      </c>
      <c r="I29" s="23">
        <f t="shared" si="2"/>
        <v>11402</v>
      </c>
      <c r="J29" s="23">
        <f t="shared" si="2"/>
        <v>12325</v>
      </c>
      <c r="K29" s="23">
        <f t="shared" si="2"/>
        <v>12325</v>
      </c>
      <c r="L29" s="24">
        <f t="shared" si="0"/>
        <v>100</v>
      </c>
      <c r="M29" s="24">
        <f t="shared" si="1"/>
        <v>100</v>
      </c>
    </row>
    <row r="30" spans="2:13" s="3" customFormat="1" ht="10.5">
      <c r="B30" s="19"/>
      <c r="C30" s="19"/>
      <c r="D30" s="19"/>
      <c r="E30" s="19" t="s">
        <v>635</v>
      </c>
      <c r="F30" s="19" t="s">
        <v>636</v>
      </c>
      <c r="G30" s="20">
        <v>11200</v>
      </c>
      <c r="H30" s="20">
        <v>11402</v>
      </c>
      <c r="I30" s="20">
        <v>11402</v>
      </c>
      <c r="J30" s="20">
        <v>12325</v>
      </c>
      <c r="K30" s="20">
        <v>12325</v>
      </c>
      <c r="L30" s="21">
        <f t="shared" si="0"/>
        <v>100</v>
      </c>
      <c r="M30" s="21">
        <f t="shared" si="1"/>
        <v>100</v>
      </c>
    </row>
    <row r="31" spans="2:13" s="15" customFormat="1" ht="20.25">
      <c r="B31" s="16" t="s">
        <v>659</v>
      </c>
      <c r="C31" s="16"/>
      <c r="D31" s="16"/>
      <c r="E31" s="16"/>
      <c r="F31" s="16" t="s">
        <v>660</v>
      </c>
      <c r="G31" s="17">
        <f>+G32</f>
        <v>135526</v>
      </c>
      <c r="H31" s="17">
        <f>+H32</f>
        <v>139394</v>
      </c>
      <c r="I31" s="17">
        <f>+I32</f>
        <v>139394</v>
      </c>
      <c r="J31" s="17">
        <f>+J32</f>
        <v>141679</v>
      </c>
      <c r="K31" s="17">
        <f>+K32</f>
        <v>141679</v>
      </c>
      <c r="L31" s="18">
        <f t="shared" si="0"/>
        <v>100</v>
      </c>
      <c r="M31" s="18">
        <f t="shared" si="1"/>
        <v>100</v>
      </c>
    </row>
    <row r="32" spans="2:13" s="3" customFormat="1" ht="10.5">
      <c r="B32" s="19"/>
      <c r="C32" s="19" t="s">
        <v>631</v>
      </c>
      <c r="D32" s="19"/>
      <c r="E32" s="19"/>
      <c r="F32" s="19" t="s">
        <v>632</v>
      </c>
      <c r="G32" s="20">
        <f>+G33+G38+G43+G47+G49</f>
        <v>135526</v>
      </c>
      <c r="H32" s="20">
        <f>+H33+H38+H43+H47+H49</f>
        <v>139394</v>
      </c>
      <c r="I32" s="20">
        <f>+I33+I38+I43+I47+I49</f>
        <v>139394</v>
      </c>
      <c r="J32" s="20">
        <f>+J33+J38+J43+J47+J49</f>
        <v>141679</v>
      </c>
      <c r="K32" s="20">
        <f>+K33+K38+K43+K47+K49</f>
        <v>141679</v>
      </c>
      <c r="L32" s="21">
        <f t="shared" si="0"/>
        <v>100</v>
      </c>
      <c r="M32" s="21">
        <f t="shared" si="1"/>
        <v>100</v>
      </c>
    </row>
    <row r="33" spans="1:13" s="2" customFormat="1" ht="15.75">
      <c r="A33" s="22" t="s">
        <v>679</v>
      </c>
      <c r="B33" s="22"/>
      <c r="C33" s="22"/>
      <c r="D33" s="22" t="s">
        <v>662</v>
      </c>
      <c r="E33" s="22"/>
      <c r="F33" s="22" t="s">
        <v>1363</v>
      </c>
      <c r="G33" s="23">
        <f>+G34+G35+G36+G37</f>
        <v>58426</v>
      </c>
      <c r="H33" s="23">
        <f>+H34+H35+H36+H37</f>
        <v>55042</v>
      </c>
      <c r="I33" s="23">
        <f>+I34+I35+I36+I37</f>
        <v>55042</v>
      </c>
      <c r="J33" s="23">
        <f>+J34+J35+J36+J37</f>
        <v>55865</v>
      </c>
      <c r="K33" s="23">
        <f>+K34+K35+K36+K37</f>
        <v>55865</v>
      </c>
      <c r="L33" s="24">
        <f t="shared" si="0"/>
        <v>100</v>
      </c>
      <c r="M33" s="24">
        <f t="shared" si="1"/>
        <v>100</v>
      </c>
    </row>
    <row r="34" spans="2:13" s="3" customFormat="1" ht="10.5">
      <c r="B34" s="19"/>
      <c r="C34" s="19"/>
      <c r="D34" s="19"/>
      <c r="E34" s="19" t="s">
        <v>663</v>
      </c>
      <c r="F34" s="19" t="s">
        <v>664</v>
      </c>
      <c r="G34" s="20">
        <v>52000</v>
      </c>
      <c r="H34" s="20">
        <v>50942</v>
      </c>
      <c r="I34" s="20">
        <v>50942</v>
      </c>
      <c r="J34" s="20">
        <v>51700</v>
      </c>
      <c r="K34" s="20">
        <v>51700</v>
      </c>
      <c r="L34" s="21">
        <f t="shared" si="0"/>
        <v>100</v>
      </c>
      <c r="M34" s="21">
        <f t="shared" si="1"/>
        <v>100</v>
      </c>
    </row>
    <row r="35" spans="2:13" s="3" customFormat="1" ht="10.5">
      <c r="B35" s="19"/>
      <c r="C35" s="19"/>
      <c r="D35" s="19"/>
      <c r="E35" s="19" t="s">
        <v>665</v>
      </c>
      <c r="F35" s="19" t="s">
        <v>666</v>
      </c>
      <c r="G35" s="20">
        <v>1500</v>
      </c>
      <c r="H35" s="20">
        <v>1600</v>
      </c>
      <c r="I35" s="20">
        <v>1600</v>
      </c>
      <c r="J35" s="20">
        <v>1625</v>
      </c>
      <c r="K35" s="20">
        <v>1625</v>
      </c>
      <c r="L35" s="21">
        <f t="shared" si="0"/>
        <v>100</v>
      </c>
      <c r="M35" s="21">
        <f t="shared" si="1"/>
        <v>100</v>
      </c>
    </row>
    <row r="36" spans="2:13" s="3" customFormat="1" ht="10.5">
      <c r="B36" s="19"/>
      <c r="C36" s="19"/>
      <c r="D36" s="19"/>
      <c r="E36" s="19" t="s">
        <v>667</v>
      </c>
      <c r="F36" s="19" t="s">
        <v>668</v>
      </c>
      <c r="G36" s="20">
        <v>4600</v>
      </c>
      <c r="H36" s="20">
        <v>2500</v>
      </c>
      <c r="I36" s="20">
        <v>2500</v>
      </c>
      <c r="J36" s="20">
        <v>2540</v>
      </c>
      <c r="K36" s="20">
        <v>2540</v>
      </c>
      <c r="L36" s="21">
        <f t="shared" si="0"/>
        <v>100</v>
      </c>
      <c r="M36" s="21">
        <f t="shared" si="1"/>
        <v>100</v>
      </c>
    </row>
    <row r="37" spans="2:13" s="3" customFormat="1" ht="10.5">
      <c r="B37" s="19"/>
      <c r="C37" s="19"/>
      <c r="D37" s="19"/>
      <c r="E37" s="19" t="s">
        <v>635</v>
      </c>
      <c r="F37" s="19" t="s">
        <v>636</v>
      </c>
      <c r="G37" s="20">
        <v>326</v>
      </c>
      <c r="H37" s="20">
        <v>0</v>
      </c>
      <c r="I37" s="20">
        <v>0</v>
      </c>
      <c r="J37" s="20">
        <v>0</v>
      </c>
      <c r="K37" s="20">
        <v>0</v>
      </c>
      <c r="L37" s="21" t="str">
        <f t="shared" si="0"/>
        <v>**.**</v>
      </c>
      <c r="M37" s="21" t="str">
        <f t="shared" si="1"/>
        <v>**.**</v>
      </c>
    </row>
    <row r="38" spans="1:13" s="2" customFormat="1" ht="15.75">
      <c r="A38" s="22" t="s">
        <v>681</v>
      </c>
      <c r="B38" s="22"/>
      <c r="C38" s="22"/>
      <c r="D38" s="22" t="s">
        <v>670</v>
      </c>
      <c r="E38" s="22"/>
      <c r="F38" s="22" t="s">
        <v>1364</v>
      </c>
      <c r="G38" s="23">
        <f>+G39+G40+G41+G42</f>
        <v>8500</v>
      </c>
      <c r="H38" s="23">
        <f>+H39+H40+H41+H42</f>
        <v>8783</v>
      </c>
      <c r="I38" s="23">
        <f>+I39+I40+I41+I42</f>
        <v>8783</v>
      </c>
      <c r="J38" s="23">
        <f>+J39+J40+J41+J42</f>
        <v>8915</v>
      </c>
      <c r="K38" s="23">
        <f>+K39+K40+K41+K42</f>
        <v>8915</v>
      </c>
      <c r="L38" s="24">
        <f t="shared" si="0"/>
        <v>100</v>
      </c>
      <c r="M38" s="24">
        <f t="shared" si="1"/>
        <v>100</v>
      </c>
    </row>
    <row r="39" spans="2:13" s="3" customFormat="1" ht="10.5">
      <c r="B39" s="19"/>
      <c r="C39" s="19"/>
      <c r="D39" s="19"/>
      <c r="E39" s="19" t="s">
        <v>671</v>
      </c>
      <c r="F39" s="19" t="s">
        <v>672</v>
      </c>
      <c r="G39" s="20">
        <v>4666</v>
      </c>
      <c r="H39" s="20">
        <v>4810</v>
      </c>
      <c r="I39" s="20">
        <v>4810</v>
      </c>
      <c r="J39" s="20">
        <v>4880</v>
      </c>
      <c r="K39" s="20">
        <v>4880</v>
      </c>
      <c r="L39" s="21">
        <f t="shared" si="0"/>
        <v>100</v>
      </c>
      <c r="M39" s="21">
        <f t="shared" si="1"/>
        <v>100</v>
      </c>
    </row>
    <row r="40" spans="2:13" s="3" customFormat="1" ht="10.5">
      <c r="B40" s="19"/>
      <c r="C40" s="19"/>
      <c r="D40" s="19"/>
      <c r="E40" s="19" t="s">
        <v>673</v>
      </c>
      <c r="F40" s="19" t="s">
        <v>674</v>
      </c>
      <c r="G40" s="20">
        <v>3750</v>
      </c>
      <c r="H40" s="20">
        <v>3880</v>
      </c>
      <c r="I40" s="20">
        <v>3880</v>
      </c>
      <c r="J40" s="20">
        <v>3940</v>
      </c>
      <c r="K40" s="20">
        <v>3940</v>
      </c>
      <c r="L40" s="21">
        <f t="shared" si="0"/>
        <v>100</v>
      </c>
      <c r="M40" s="21">
        <f t="shared" si="1"/>
        <v>100</v>
      </c>
    </row>
    <row r="41" spans="2:13" s="3" customFormat="1" ht="10.5">
      <c r="B41" s="19"/>
      <c r="C41" s="19"/>
      <c r="D41" s="19"/>
      <c r="E41" s="19" t="s">
        <v>675</v>
      </c>
      <c r="F41" s="19" t="s">
        <v>676</v>
      </c>
      <c r="G41" s="20">
        <v>32</v>
      </c>
      <c r="H41" s="20">
        <v>36</v>
      </c>
      <c r="I41" s="20">
        <v>36</v>
      </c>
      <c r="J41" s="20">
        <v>37</v>
      </c>
      <c r="K41" s="20">
        <v>37</v>
      </c>
      <c r="L41" s="21">
        <f t="shared" si="0"/>
        <v>100</v>
      </c>
      <c r="M41" s="21">
        <f t="shared" si="1"/>
        <v>100</v>
      </c>
    </row>
    <row r="42" spans="2:13" s="3" customFormat="1" ht="10.5">
      <c r="B42" s="19"/>
      <c r="C42" s="19"/>
      <c r="D42" s="19"/>
      <c r="E42" s="19" t="s">
        <v>677</v>
      </c>
      <c r="F42" s="19" t="s">
        <v>678</v>
      </c>
      <c r="G42" s="20">
        <v>52</v>
      </c>
      <c r="H42" s="20">
        <v>57</v>
      </c>
      <c r="I42" s="20">
        <v>57</v>
      </c>
      <c r="J42" s="20">
        <v>58</v>
      </c>
      <c r="K42" s="20">
        <v>58</v>
      </c>
      <c r="L42" s="21">
        <f t="shared" si="0"/>
        <v>100</v>
      </c>
      <c r="M42" s="21">
        <f t="shared" si="1"/>
        <v>100</v>
      </c>
    </row>
    <row r="43" spans="1:13" s="2" customFormat="1" ht="15.75">
      <c r="A43" s="22" t="s">
        <v>683</v>
      </c>
      <c r="B43" s="22"/>
      <c r="C43" s="22"/>
      <c r="D43" s="22" t="s">
        <v>680</v>
      </c>
      <c r="E43" s="22"/>
      <c r="F43" s="22" t="s">
        <v>1365</v>
      </c>
      <c r="G43" s="23">
        <f>+G44+G45+G46</f>
        <v>24000</v>
      </c>
      <c r="H43" s="23">
        <f>+H44+H45+H46</f>
        <v>19432</v>
      </c>
      <c r="I43" s="23">
        <f>+I44+I45+I46</f>
        <v>19432</v>
      </c>
      <c r="J43" s="23">
        <f>+J44+J45+J46</f>
        <v>19896</v>
      </c>
      <c r="K43" s="23">
        <f>+K44+K45+K46</f>
        <v>19896</v>
      </c>
      <c r="L43" s="24">
        <f t="shared" si="0"/>
        <v>100</v>
      </c>
      <c r="M43" s="24">
        <f t="shared" si="1"/>
        <v>100</v>
      </c>
    </row>
    <row r="44" spans="2:13" s="3" customFormat="1" ht="10.5">
      <c r="B44" s="19"/>
      <c r="C44" s="19"/>
      <c r="D44" s="19"/>
      <c r="E44" s="19" t="s">
        <v>643</v>
      </c>
      <c r="F44" s="19" t="s">
        <v>644</v>
      </c>
      <c r="G44" s="20">
        <v>11700</v>
      </c>
      <c r="H44" s="20">
        <v>11700</v>
      </c>
      <c r="I44" s="20">
        <v>11700</v>
      </c>
      <c r="J44" s="20">
        <v>11700</v>
      </c>
      <c r="K44" s="20">
        <v>11700</v>
      </c>
      <c r="L44" s="21">
        <f t="shared" si="0"/>
        <v>100</v>
      </c>
      <c r="M44" s="21">
        <f t="shared" si="1"/>
        <v>100</v>
      </c>
    </row>
    <row r="45" spans="2:13" s="3" customFormat="1" ht="10.5">
      <c r="B45" s="19"/>
      <c r="C45" s="19"/>
      <c r="D45" s="19"/>
      <c r="E45" s="19" t="s">
        <v>647</v>
      </c>
      <c r="F45" s="19" t="s">
        <v>648</v>
      </c>
      <c r="G45" s="20">
        <v>12300</v>
      </c>
      <c r="H45" s="20">
        <v>7732</v>
      </c>
      <c r="I45" s="20">
        <v>7732</v>
      </c>
      <c r="J45" s="20">
        <v>8196</v>
      </c>
      <c r="K45" s="20">
        <v>0</v>
      </c>
      <c r="L45" s="21">
        <f t="shared" si="0"/>
        <v>100</v>
      </c>
      <c r="M45" s="21">
        <f t="shared" si="1"/>
        <v>0</v>
      </c>
    </row>
    <row r="46" spans="2:13" s="3" customFormat="1" ht="10.5">
      <c r="B46" s="19"/>
      <c r="C46" s="19"/>
      <c r="D46" s="19"/>
      <c r="E46" s="19" t="s">
        <v>739</v>
      </c>
      <c r="F46" s="19" t="s">
        <v>740</v>
      </c>
      <c r="G46" s="20">
        <v>0</v>
      </c>
      <c r="H46" s="20">
        <v>0</v>
      </c>
      <c r="I46" s="20">
        <v>0</v>
      </c>
      <c r="J46" s="20">
        <v>0</v>
      </c>
      <c r="K46" s="20">
        <v>8196</v>
      </c>
      <c r="L46" s="21" t="str">
        <f t="shared" si="0"/>
        <v>**.**</v>
      </c>
      <c r="M46" s="21" t="str">
        <f t="shared" si="1"/>
        <v>**.**</v>
      </c>
    </row>
    <row r="47" spans="1:13" s="2" customFormat="1" ht="15.75">
      <c r="A47" s="22" t="s">
        <v>689</v>
      </c>
      <c r="B47" s="22"/>
      <c r="C47" s="22"/>
      <c r="D47" s="22" t="s">
        <v>682</v>
      </c>
      <c r="E47" s="22"/>
      <c r="F47" s="22" t="s">
        <v>1366</v>
      </c>
      <c r="G47" s="23">
        <f>+G48</f>
        <v>21500</v>
      </c>
      <c r="H47" s="23">
        <f>+H48</f>
        <v>26887</v>
      </c>
      <c r="I47" s="23">
        <f>+I48</f>
        <v>26887</v>
      </c>
      <c r="J47" s="23">
        <f>+J48</f>
        <v>27303</v>
      </c>
      <c r="K47" s="23">
        <f>+K48</f>
        <v>27303</v>
      </c>
      <c r="L47" s="24">
        <f t="shared" si="0"/>
        <v>100</v>
      </c>
      <c r="M47" s="24">
        <f t="shared" si="1"/>
        <v>100</v>
      </c>
    </row>
    <row r="48" spans="2:13" s="3" customFormat="1" ht="10.5">
      <c r="B48" s="19"/>
      <c r="C48" s="19"/>
      <c r="D48" s="19"/>
      <c r="E48" s="19" t="s">
        <v>639</v>
      </c>
      <c r="F48" s="19" t="s">
        <v>640</v>
      </c>
      <c r="G48" s="20">
        <v>21500</v>
      </c>
      <c r="H48" s="20">
        <v>26887</v>
      </c>
      <c r="I48" s="20">
        <v>26887</v>
      </c>
      <c r="J48" s="20">
        <v>27303</v>
      </c>
      <c r="K48" s="20">
        <v>27303</v>
      </c>
      <c r="L48" s="21">
        <f t="shared" si="0"/>
        <v>100</v>
      </c>
      <c r="M48" s="21">
        <f t="shared" si="1"/>
        <v>100</v>
      </c>
    </row>
    <row r="49" spans="1:13" s="2" customFormat="1" ht="15.75">
      <c r="A49" s="22" t="s">
        <v>693</v>
      </c>
      <c r="B49" s="22"/>
      <c r="C49" s="22"/>
      <c r="D49" s="22" t="s">
        <v>684</v>
      </c>
      <c r="E49" s="22"/>
      <c r="F49" s="22" t="s">
        <v>1367</v>
      </c>
      <c r="G49" s="23">
        <f>+G50</f>
        <v>23100</v>
      </c>
      <c r="H49" s="23">
        <f>+H50</f>
        <v>29250</v>
      </c>
      <c r="I49" s="23">
        <f>+I50</f>
        <v>29250</v>
      </c>
      <c r="J49" s="23">
        <f>+J50</f>
        <v>29700</v>
      </c>
      <c r="K49" s="23">
        <f>+K50</f>
        <v>29700</v>
      </c>
      <c r="L49" s="24">
        <f t="shared" si="0"/>
        <v>100</v>
      </c>
      <c r="M49" s="24">
        <f t="shared" si="1"/>
        <v>100</v>
      </c>
    </row>
    <row r="50" spans="2:13" s="3" customFormat="1" ht="10.5">
      <c r="B50" s="19"/>
      <c r="C50" s="19"/>
      <c r="D50" s="19"/>
      <c r="E50" s="19" t="s">
        <v>635</v>
      </c>
      <c r="F50" s="19" t="s">
        <v>636</v>
      </c>
      <c r="G50" s="20">
        <v>23100</v>
      </c>
      <c r="H50" s="20">
        <v>29250</v>
      </c>
      <c r="I50" s="20">
        <v>29250</v>
      </c>
      <c r="J50" s="20">
        <v>29700</v>
      </c>
      <c r="K50" s="20">
        <v>29700</v>
      </c>
      <c r="L50" s="21">
        <f t="shared" si="0"/>
        <v>100</v>
      </c>
      <c r="M50" s="21">
        <f t="shared" si="1"/>
        <v>100</v>
      </c>
    </row>
    <row r="51" spans="2:13" s="15" customFormat="1" ht="20.25">
      <c r="B51" s="16" t="s">
        <v>685</v>
      </c>
      <c r="C51" s="16"/>
      <c r="D51" s="16"/>
      <c r="E51" s="16"/>
      <c r="F51" s="16" t="s">
        <v>686</v>
      </c>
      <c r="G51" s="17">
        <f>+G52+G134+G556+G662+G676</f>
        <v>18621947</v>
      </c>
      <c r="H51" s="17">
        <f>+H52+H134+H556+H662+H676</f>
        <v>23824493</v>
      </c>
      <c r="I51" s="17">
        <f>+I52+I134+I556+I662+I676</f>
        <v>23823493</v>
      </c>
      <c r="J51" s="17">
        <f>+J52+J134+J556+J662+J676</f>
        <v>23818355</v>
      </c>
      <c r="K51" s="17">
        <f>+K52+K134+K556+K662+K676</f>
        <v>23809357</v>
      </c>
      <c r="L51" s="18">
        <f t="shared" si="0"/>
        <v>99.9958026389061</v>
      </c>
      <c r="M51" s="18">
        <f t="shared" si="1"/>
        <v>99.96222241208514</v>
      </c>
    </row>
    <row r="52" spans="2:13" s="1" customFormat="1" ht="18">
      <c r="B52" s="25" t="s">
        <v>687</v>
      </c>
      <c r="C52" s="25"/>
      <c r="D52" s="25"/>
      <c r="E52" s="25"/>
      <c r="F52" s="25" t="s">
        <v>688</v>
      </c>
      <c r="G52" s="26">
        <f>+G53+G56+G63+G103</f>
        <v>1643100</v>
      </c>
      <c r="H52" s="26">
        <f>+H53+H56+H63+H103</f>
        <v>1754684</v>
      </c>
      <c r="I52" s="26">
        <f>+I53+I56+I63+I103</f>
        <v>1794440</v>
      </c>
      <c r="J52" s="26">
        <f>+J53+J56+J63+J103</f>
        <v>1775588</v>
      </c>
      <c r="K52" s="26">
        <f>+K53+K56+K63+K103</f>
        <v>1787608</v>
      </c>
      <c r="L52" s="27">
        <f t="shared" si="0"/>
        <v>102.26570710167758</v>
      </c>
      <c r="M52" s="27">
        <f t="shared" si="1"/>
        <v>100.67695884405616</v>
      </c>
    </row>
    <row r="53" spans="2:13" s="3" customFormat="1" ht="10.5">
      <c r="B53" s="19"/>
      <c r="C53" s="19" t="s">
        <v>655</v>
      </c>
      <c r="D53" s="19"/>
      <c r="E53" s="19"/>
      <c r="F53" s="19" t="s">
        <v>656</v>
      </c>
      <c r="G53" s="20">
        <f aca="true" t="shared" si="3" ref="G53:K54">+G54</f>
        <v>7200</v>
      </c>
      <c r="H53" s="20">
        <f t="shared" si="3"/>
        <v>7330</v>
      </c>
      <c r="I53" s="20">
        <f t="shared" si="3"/>
        <v>7330</v>
      </c>
      <c r="J53" s="20">
        <f t="shared" si="3"/>
        <v>7461</v>
      </c>
      <c r="K53" s="20">
        <f t="shared" si="3"/>
        <v>7461</v>
      </c>
      <c r="L53" s="21">
        <f t="shared" si="0"/>
        <v>100</v>
      </c>
      <c r="M53" s="21">
        <f t="shared" si="1"/>
        <v>100</v>
      </c>
    </row>
    <row r="54" spans="1:13" s="2" customFormat="1" ht="15.75">
      <c r="A54" s="22" t="s">
        <v>699</v>
      </c>
      <c r="B54" s="22"/>
      <c r="C54" s="22"/>
      <c r="D54" s="22" t="s">
        <v>690</v>
      </c>
      <c r="E54" s="22"/>
      <c r="F54" s="22" t="s">
        <v>1368</v>
      </c>
      <c r="G54" s="23">
        <f t="shared" si="3"/>
        <v>7200</v>
      </c>
      <c r="H54" s="23">
        <f t="shared" si="3"/>
        <v>7330</v>
      </c>
      <c r="I54" s="23">
        <f t="shared" si="3"/>
        <v>7330</v>
      </c>
      <c r="J54" s="23">
        <f t="shared" si="3"/>
        <v>7461</v>
      </c>
      <c r="K54" s="23">
        <f t="shared" si="3"/>
        <v>7461</v>
      </c>
      <c r="L54" s="24">
        <f t="shared" si="0"/>
        <v>100</v>
      </c>
      <c r="M54" s="24">
        <f t="shared" si="1"/>
        <v>100</v>
      </c>
    </row>
    <row r="55" spans="2:13" s="3" customFormat="1" ht="10.5">
      <c r="B55" s="19"/>
      <c r="C55" s="19"/>
      <c r="D55" s="19"/>
      <c r="E55" s="19" t="s">
        <v>635</v>
      </c>
      <c r="F55" s="19" t="s">
        <v>636</v>
      </c>
      <c r="G55" s="20">
        <v>7200</v>
      </c>
      <c r="H55" s="20">
        <v>7330</v>
      </c>
      <c r="I55" s="20">
        <v>7330</v>
      </c>
      <c r="J55" s="20">
        <v>7461</v>
      </c>
      <c r="K55" s="20">
        <v>7461</v>
      </c>
      <c r="L55" s="21">
        <f t="shared" si="0"/>
        <v>100</v>
      </c>
      <c r="M55" s="21">
        <f t="shared" si="1"/>
        <v>100</v>
      </c>
    </row>
    <row r="56" spans="2:13" s="3" customFormat="1" ht="10.5">
      <c r="B56" s="19"/>
      <c r="C56" s="19" t="s">
        <v>691</v>
      </c>
      <c r="D56" s="19"/>
      <c r="E56" s="19"/>
      <c r="F56" s="19" t="s">
        <v>692</v>
      </c>
      <c r="G56" s="20">
        <f>+G57+G61</f>
        <v>87600</v>
      </c>
      <c r="H56" s="20">
        <f>+H57+H61</f>
        <v>89177</v>
      </c>
      <c r="I56" s="20">
        <f>+I57+I61</f>
        <v>89177</v>
      </c>
      <c r="J56" s="20">
        <f>+J57+J61</f>
        <v>91049</v>
      </c>
      <c r="K56" s="20">
        <f>+K57+K61</f>
        <v>91049</v>
      </c>
      <c r="L56" s="21">
        <f t="shared" si="0"/>
        <v>100</v>
      </c>
      <c r="M56" s="21">
        <f t="shared" si="1"/>
        <v>100</v>
      </c>
    </row>
    <row r="57" spans="1:13" s="2" customFormat="1" ht="15.75">
      <c r="A57" s="22" t="s">
        <v>703</v>
      </c>
      <c r="B57" s="22"/>
      <c r="C57" s="22"/>
      <c r="D57" s="22" t="s">
        <v>694</v>
      </c>
      <c r="E57" s="22"/>
      <c r="F57" s="22" t="s">
        <v>1369</v>
      </c>
      <c r="G57" s="23">
        <f>+G58+G59+G60</f>
        <v>62600</v>
      </c>
      <c r="H57" s="23">
        <f>+H58+H59+H60</f>
        <v>63727</v>
      </c>
      <c r="I57" s="23">
        <f>+I58+I59+I60</f>
        <v>63727</v>
      </c>
      <c r="J57" s="23">
        <f>+J58+J59+J60</f>
        <v>65065</v>
      </c>
      <c r="K57" s="23">
        <f>+K58+K59+K60</f>
        <v>65065</v>
      </c>
      <c r="L57" s="24">
        <f t="shared" si="0"/>
        <v>100</v>
      </c>
      <c r="M57" s="24">
        <f t="shared" si="1"/>
        <v>100</v>
      </c>
    </row>
    <row r="58" spans="2:13" s="3" customFormat="1" ht="10.5">
      <c r="B58" s="19"/>
      <c r="C58" s="19"/>
      <c r="D58" s="19"/>
      <c r="E58" s="19" t="s">
        <v>695</v>
      </c>
      <c r="F58" s="19" t="s">
        <v>696</v>
      </c>
      <c r="G58" s="20">
        <v>37600</v>
      </c>
      <c r="H58" s="20">
        <v>38727</v>
      </c>
      <c r="I58" s="20">
        <v>38727</v>
      </c>
      <c r="J58" s="20">
        <v>40065</v>
      </c>
      <c r="K58" s="20">
        <v>45065</v>
      </c>
      <c r="L58" s="21">
        <f t="shared" si="0"/>
        <v>100</v>
      </c>
      <c r="M58" s="21">
        <f t="shared" si="1"/>
        <v>112.47972045426182</v>
      </c>
    </row>
    <row r="59" spans="2:13" s="3" customFormat="1" ht="10.5">
      <c r="B59" s="19"/>
      <c r="C59" s="19"/>
      <c r="D59" s="19"/>
      <c r="E59" s="19" t="s">
        <v>697</v>
      </c>
      <c r="F59" s="19" t="s">
        <v>698</v>
      </c>
      <c r="G59" s="20">
        <v>5000</v>
      </c>
      <c r="H59" s="20">
        <v>5000</v>
      </c>
      <c r="I59" s="20">
        <v>5000</v>
      </c>
      <c r="J59" s="20">
        <v>5000</v>
      </c>
      <c r="K59" s="20">
        <v>0</v>
      </c>
      <c r="L59" s="21">
        <f t="shared" si="0"/>
        <v>100</v>
      </c>
      <c r="M59" s="21">
        <f t="shared" si="1"/>
        <v>0</v>
      </c>
    </row>
    <row r="60" spans="2:13" s="3" customFormat="1" ht="10.5">
      <c r="B60" s="19"/>
      <c r="C60" s="19"/>
      <c r="D60" s="19"/>
      <c r="E60" s="19" t="s">
        <v>635</v>
      </c>
      <c r="F60" s="19" t="s">
        <v>636</v>
      </c>
      <c r="G60" s="20">
        <v>20000</v>
      </c>
      <c r="H60" s="20">
        <v>20000</v>
      </c>
      <c r="I60" s="20">
        <v>20000</v>
      </c>
      <c r="J60" s="20">
        <v>20000</v>
      </c>
      <c r="K60" s="20">
        <v>20000</v>
      </c>
      <c r="L60" s="21">
        <f t="shared" si="0"/>
        <v>100</v>
      </c>
      <c r="M60" s="21">
        <f t="shared" si="1"/>
        <v>100</v>
      </c>
    </row>
    <row r="61" spans="1:13" s="2" customFormat="1" ht="15.75">
      <c r="A61" s="22" t="s">
        <v>709</v>
      </c>
      <c r="B61" s="22"/>
      <c r="C61" s="22"/>
      <c r="D61" s="22" t="s">
        <v>700</v>
      </c>
      <c r="E61" s="22"/>
      <c r="F61" s="22" t="s">
        <v>1370</v>
      </c>
      <c r="G61" s="23">
        <f>+G62</f>
        <v>25000</v>
      </c>
      <c r="H61" s="23">
        <f>+H62</f>
        <v>25450</v>
      </c>
      <c r="I61" s="23">
        <f>+I62</f>
        <v>25450</v>
      </c>
      <c r="J61" s="23">
        <f>+J62</f>
        <v>25984</v>
      </c>
      <c r="K61" s="23">
        <f>+K62</f>
        <v>25984</v>
      </c>
      <c r="L61" s="24">
        <f t="shared" si="0"/>
        <v>100</v>
      </c>
      <c r="M61" s="24">
        <f t="shared" si="1"/>
        <v>100</v>
      </c>
    </row>
    <row r="62" spans="2:13" s="3" customFormat="1" ht="10.5">
      <c r="B62" s="19"/>
      <c r="C62" s="19"/>
      <c r="D62" s="19"/>
      <c r="E62" s="19" t="s">
        <v>639</v>
      </c>
      <c r="F62" s="19" t="s">
        <v>640</v>
      </c>
      <c r="G62" s="20">
        <v>25000</v>
      </c>
      <c r="H62" s="20">
        <v>25450</v>
      </c>
      <c r="I62" s="20">
        <v>25450</v>
      </c>
      <c r="J62" s="20">
        <v>25984</v>
      </c>
      <c r="K62" s="20">
        <v>25984</v>
      </c>
      <c r="L62" s="21">
        <f t="shared" si="0"/>
        <v>100</v>
      </c>
      <c r="M62" s="21">
        <f t="shared" si="1"/>
        <v>100</v>
      </c>
    </row>
    <row r="63" spans="2:13" s="3" customFormat="1" ht="10.5">
      <c r="B63" s="19"/>
      <c r="C63" s="19" t="s">
        <v>701</v>
      </c>
      <c r="D63" s="19"/>
      <c r="E63" s="19"/>
      <c r="F63" s="19" t="s">
        <v>702</v>
      </c>
      <c r="G63" s="20">
        <f>+G64+G70+G73+G78+G88+G91+G93+G95+G97+G100</f>
        <v>1226700</v>
      </c>
      <c r="H63" s="20">
        <f>+H64+H70+H73+H78+H88+H91+H93+H95+H97+H100</f>
        <v>1339751</v>
      </c>
      <c r="I63" s="20">
        <f>+I64+I70+I73+I78+I88+I91+I93+I95+I97+I100</f>
        <v>1379507</v>
      </c>
      <c r="J63" s="20">
        <f>+J64+J70+J73+J78+J88+J91+J93+J95+J97+J100</f>
        <v>1354271</v>
      </c>
      <c r="K63" s="20">
        <f>+K64+K70+K73+K78+K88+K91+K93+K95+K97+K100</f>
        <v>1366291</v>
      </c>
      <c r="L63" s="21">
        <f t="shared" si="0"/>
        <v>102.96741707974093</v>
      </c>
      <c r="M63" s="21">
        <f t="shared" si="1"/>
        <v>100.88756238596264</v>
      </c>
    </row>
    <row r="64" spans="1:13" s="2" customFormat="1" ht="15.75">
      <c r="A64" s="22" t="s">
        <v>715</v>
      </c>
      <c r="B64" s="22"/>
      <c r="C64" s="22"/>
      <c r="D64" s="22" t="s">
        <v>704</v>
      </c>
      <c r="E64" s="22"/>
      <c r="F64" s="22" t="s">
        <v>1355</v>
      </c>
      <c r="G64" s="23">
        <f>+G65+G66+G67+G68+G69</f>
        <v>750500</v>
      </c>
      <c r="H64" s="23">
        <f>+H65+H66+H67+H68+H69</f>
        <v>831966</v>
      </c>
      <c r="I64" s="23">
        <f>+I65+I66+I67+I68+I69</f>
        <v>876722</v>
      </c>
      <c r="J64" s="23">
        <f>+J65+J66+J67+J68+J69</f>
        <v>849437</v>
      </c>
      <c r="K64" s="23">
        <f>+K65+K66+K67+K68+K69</f>
        <v>866457</v>
      </c>
      <c r="L64" s="24">
        <f t="shared" si="0"/>
        <v>105.37954676032435</v>
      </c>
      <c r="M64" s="24">
        <f t="shared" si="1"/>
        <v>102.00368008457366</v>
      </c>
    </row>
    <row r="65" spans="2:13" s="3" customFormat="1" ht="10.5">
      <c r="B65" s="19"/>
      <c r="C65" s="19"/>
      <c r="D65" s="19"/>
      <c r="E65" s="19" t="s">
        <v>663</v>
      </c>
      <c r="F65" s="19" t="s">
        <v>664</v>
      </c>
      <c r="G65" s="20">
        <v>660000</v>
      </c>
      <c r="H65" s="20">
        <v>736900</v>
      </c>
      <c r="I65" s="20">
        <v>781656</v>
      </c>
      <c r="J65" s="20">
        <v>752937</v>
      </c>
      <c r="K65" s="20">
        <v>769957</v>
      </c>
      <c r="L65" s="21">
        <f t="shared" si="0"/>
        <v>106.07355136382142</v>
      </c>
      <c r="M65" s="21">
        <f t="shared" si="1"/>
        <v>102.26048128860714</v>
      </c>
    </row>
    <row r="66" spans="2:13" s="3" customFormat="1" ht="10.5">
      <c r="B66" s="19"/>
      <c r="C66" s="19"/>
      <c r="D66" s="19"/>
      <c r="E66" s="19" t="s">
        <v>665</v>
      </c>
      <c r="F66" s="19" t="s">
        <v>666</v>
      </c>
      <c r="G66" s="20">
        <v>48000</v>
      </c>
      <c r="H66" s="20">
        <v>52300</v>
      </c>
      <c r="I66" s="20">
        <v>52300</v>
      </c>
      <c r="J66" s="20">
        <v>53100</v>
      </c>
      <c r="K66" s="20">
        <v>53100</v>
      </c>
      <c r="L66" s="21">
        <f t="shared" si="0"/>
        <v>100</v>
      </c>
      <c r="M66" s="21">
        <f t="shared" si="1"/>
        <v>100</v>
      </c>
    </row>
    <row r="67" spans="2:13" s="3" customFormat="1" ht="10.5">
      <c r="B67" s="19"/>
      <c r="C67" s="19"/>
      <c r="D67" s="19"/>
      <c r="E67" s="19" t="s">
        <v>705</v>
      </c>
      <c r="F67" s="19" t="s">
        <v>706</v>
      </c>
      <c r="G67" s="20">
        <v>15000</v>
      </c>
      <c r="H67" s="20">
        <v>15816</v>
      </c>
      <c r="I67" s="20">
        <v>15816</v>
      </c>
      <c r="J67" s="20">
        <v>16050</v>
      </c>
      <c r="K67" s="20">
        <v>16050</v>
      </c>
      <c r="L67" s="21">
        <f t="shared" si="0"/>
        <v>100</v>
      </c>
      <c r="M67" s="21">
        <f t="shared" si="1"/>
        <v>100</v>
      </c>
    </row>
    <row r="68" spans="2:13" s="3" customFormat="1" ht="10.5">
      <c r="B68" s="19"/>
      <c r="C68" s="19"/>
      <c r="D68" s="19"/>
      <c r="E68" s="19" t="s">
        <v>707</v>
      </c>
      <c r="F68" s="19" t="s">
        <v>708</v>
      </c>
      <c r="G68" s="20">
        <v>7500</v>
      </c>
      <c r="H68" s="20">
        <v>7150</v>
      </c>
      <c r="I68" s="20">
        <v>7150</v>
      </c>
      <c r="J68" s="20">
        <v>7250</v>
      </c>
      <c r="K68" s="20">
        <v>7250</v>
      </c>
      <c r="L68" s="21">
        <f t="shared" si="0"/>
        <v>100</v>
      </c>
      <c r="M68" s="21">
        <f t="shared" si="1"/>
        <v>100</v>
      </c>
    </row>
    <row r="69" spans="2:13" s="3" customFormat="1" ht="10.5">
      <c r="B69" s="19"/>
      <c r="C69" s="19"/>
      <c r="D69" s="19"/>
      <c r="E69" s="19" t="s">
        <v>667</v>
      </c>
      <c r="F69" s="19" t="s">
        <v>668</v>
      </c>
      <c r="G69" s="20">
        <v>20000</v>
      </c>
      <c r="H69" s="20">
        <v>19800</v>
      </c>
      <c r="I69" s="20">
        <v>19800</v>
      </c>
      <c r="J69" s="20">
        <v>20100</v>
      </c>
      <c r="K69" s="20">
        <v>20100</v>
      </c>
      <c r="L69" s="21">
        <f t="shared" si="0"/>
        <v>100</v>
      </c>
      <c r="M69" s="21">
        <f t="shared" si="1"/>
        <v>100</v>
      </c>
    </row>
    <row r="70" spans="1:13" s="2" customFormat="1" ht="15.75">
      <c r="A70" s="22" t="s">
        <v>717</v>
      </c>
      <c r="B70" s="22"/>
      <c r="C70" s="22"/>
      <c r="D70" s="22" t="s">
        <v>710</v>
      </c>
      <c r="E70" s="22"/>
      <c r="F70" s="22" t="s">
        <v>1371</v>
      </c>
      <c r="G70" s="23">
        <f>+G71+G72</f>
        <v>32000</v>
      </c>
      <c r="H70" s="23">
        <f>+H71+H72</f>
        <v>42950</v>
      </c>
      <c r="I70" s="23">
        <f>+I71+I72</f>
        <v>42950</v>
      </c>
      <c r="J70" s="23">
        <f>+J71+J72</f>
        <v>34000</v>
      </c>
      <c r="K70" s="23">
        <f>+K71+K72</f>
        <v>34000</v>
      </c>
      <c r="L70" s="24">
        <f t="shared" si="0"/>
        <v>100</v>
      </c>
      <c r="M70" s="24">
        <f t="shared" si="1"/>
        <v>100</v>
      </c>
    </row>
    <row r="71" spans="2:13" s="3" customFormat="1" ht="10.5">
      <c r="B71" s="19"/>
      <c r="C71" s="19"/>
      <c r="D71" s="19"/>
      <c r="E71" s="19" t="s">
        <v>711</v>
      </c>
      <c r="F71" s="19" t="s">
        <v>712</v>
      </c>
      <c r="G71" s="20">
        <v>25700</v>
      </c>
      <c r="H71" s="20">
        <v>27300</v>
      </c>
      <c r="I71" s="20">
        <v>27300</v>
      </c>
      <c r="J71" s="20">
        <v>27700</v>
      </c>
      <c r="K71" s="20">
        <v>27700</v>
      </c>
      <c r="L71" s="21">
        <f aca="true" t="shared" si="4" ref="L71:L134">IF(H71&lt;&gt;0,I71/H71*100,"**.**")</f>
        <v>100</v>
      </c>
      <c r="M71" s="21">
        <f aca="true" t="shared" si="5" ref="M71:M134">IF(J71&lt;&gt;0,K71/J71*100,"**.**")</f>
        <v>100</v>
      </c>
    </row>
    <row r="72" spans="2:13" s="3" customFormat="1" ht="10.5">
      <c r="B72" s="19"/>
      <c r="C72" s="19"/>
      <c r="D72" s="19"/>
      <c r="E72" s="19" t="s">
        <v>713</v>
      </c>
      <c r="F72" s="19" t="s">
        <v>714</v>
      </c>
      <c r="G72" s="20">
        <v>6300</v>
      </c>
      <c r="H72" s="20">
        <v>15650</v>
      </c>
      <c r="I72" s="20">
        <v>15650</v>
      </c>
      <c r="J72" s="20">
        <v>6300</v>
      </c>
      <c r="K72" s="20">
        <v>6300</v>
      </c>
      <c r="L72" s="21">
        <f t="shared" si="4"/>
        <v>100</v>
      </c>
      <c r="M72" s="21">
        <f t="shared" si="5"/>
        <v>100</v>
      </c>
    </row>
    <row r="73" spans="1:13" s="2" customFormat="1" ht="15.75">
      <c r="A73" s="22" t="s">
        <v>727</v>
      </c>
      <c r="B73" s="22"/>
      <c r="C73" s="22"/>
      <c r="D73" s="22" t="s">
        <v>716</v>
      </c>
      <c r="E73" s="22"/>
      <c r="F73" s="22" t="s">
        <v>1372</v>
      </c>
      <c r="G73" s="23">
        <f>+G74+G75+G76+G77</f>
        <v>112200</v>
      </c>
      <c r="H73" s="23">
        <f>+H74+H75+H76+H77</f>
        <v>119370</v>
      </c>
      <c r="I73" s="23">
        <f>+I74+I75+I76+I77</f>
        <v>119370</v>
      </c>
      <c r="J73" s="23">
        <f>+J74+J75+J76+J77</f>
        <v>125880</v>
      </c>
      <c r="K73" s="23">
        <f>+K74+K75+K76+K77</f>
        <v>125880</v>
      </c>
      <c r="L73" s="24">
        <f t="shared" si="4"/>
        <v>100</v>
      </c>
      <c r="M73" s="24">
        <f t="shared" si="5"/>
        <v>100</v>
      </c>
    </row>
    <row r="74" spans="2:13" s="3" customFormat="1" ht="10.5">
      <c r="B74" s="19"/>
      <c r="C74" s="19"/>
      <c r="D74" s="19"/>
      <c r="E74" s="19" t="s">
        <v>671</v>
      </c>
      <c r="F74" s="19" t="s">
        <v>672</v>
      </c>
      <c r="G74" s="20">
        <v>63000</v>
      </c>
      <c r="H74" s="20">
        <v>60720</v>
      </c>
      <c r="I74" s="20">
        <v>60720</v>
      </c>
      <c r="J74" s="20">
        <v>64300</v>
      </c>
      <c r="K74" s="20">
        <v>64300</v>
      </c>
      <c r="L74" s="21">
        <f t="shared" si="4"/>
        <v>100</v>
      </c>
      <c r="M74" s="21">
        <f t="shared" si="5"/>
        <v>100</v>
      </c>
    </row>
    <row r="75" spans="2:13" s="3" customFormat="1" ht="10.5">
      <c r="B75" s="19"/>
      <c r="C75" s="19"/>
      <c r="D75" s="19"/>
      <c r="E75" s="19" t="s">
        <v>673</v>
      </c>
      <c r="F75" s="19" t="s">
        <v>674</v>
      </c>
      <c r="G75" s="20">
        <v>48000</v>
      </c>
      <c r="H75" s="20">
        <v>57320</v>
      </c>
      <c r="I75" s="20">
        <v>57320</v>
      </c>
      <c r="J75" s="20">
        <v>60200</v>
      </c>
      <c r="K75" s="20">
        <v>60200</v>
      </c>
      <c r="L75" s="21">
        <f t="shared" si="4"/>
        <v>100</v>
      </c>
      <c r="M75" s="21">
        <f t="shared" si="5"/>
        <v>100</v>
      </c>
    </row>
    <row r="76" spans="2:13" s="3" customFormat="1" ht="10.5">
      <c r="B76" s="19"/>
      <c r="C76" s="19"/>
      <c r="D76" s="19"/>
      <c r="E76" s="19" t="s">
        <v>675</v>
      </c>
      <c r="F76" s="19" t="s">
        <v>676</v>
      </c>
      <c r="G76" s="20">
        <v>500</v>
      </c>
      <c r="H76" s="20">
        <v>500</v>
      </c>
      <c r="I76" s="20">
        <v>500</v>
      </c>
      <c r="J76" s="20">
        <v>510</v>
      </c>
      <c r="K76" s="20">
        <v>510</v>
      </c>
      <c r="L76" s="21">
        <f t="shared" si="4"/>
        <v>100</v>
      </c>
      <c r="M76" s="21">
        <f t="shared" si="5"/>
        <v>100</v>
      </c>
    </row>
    <row r="77" spans="2:13" s="3" customFormat="1" ht="10.5">
      <c r="B77" s="19"/>
      <c r="C77" s="19"/>
      <c r="D77" s="19"/>
      <c r="E77" s="19" t="s">
        <v>677</v>
      </c>
      <c r="F77" s="19" t="s">
        <v>678</v>
      </c>
      <c r="G77" s="20">
        <v>700</v>
      </c>
      <c r="H77" s="20">
        <v>830</v>
      </c>
      <c r="I77" s="20">
        <v>830</v>
      </c>
      <c r="J77" s="20">
        <v>870</v>
      </c>
      <c r="K77" s="20">
        <v>870</v>
      </c>
      <c r="L77" s="21">
        <f t="shared" si="4"/>
        <v>100</v>
      </c>
      <c r="M77" s="21">
        <f t="shared" si="5"/>
        <v>100</v>
      </c>
    </row>
    <row r="78" spans="1:13" s="2" customFormat="1" ht="15.75">
      <c r="A78" s="22" t="s">
        <v>731</v>
      </c>
      <c r="B78" s="22"/>
      <c r="C78" s="22"/>
      <c r="D78" s="22" t="s">
        <v>718</v>
      </c>
      <c r="E78" s="22"/>
      <c r="F78" s="22" t="s">
        <v>1373</v>
      </c>
      <c r="G78" s="23">
        <f>+G79+G80+G81+G82+G83+G84+G85+G86+G87</f>
        <v>252000</v>
      </c>
      <c r="H78" s="23">
        <f>+H79+H80+H81+H82+H83+H84+H85+H86+H87</f>
        <v>254536</v>
      </c>
      <c r="I78" s="23">
        <f>+I79+I80+I81+I82+I83+I84+I85+I86+I87</f>
        <v>254536</v>
      </c>
      <c r="J78" s="23">
        <f>+J79+J80+J81+J82+J83+J84+J85+J86+J87</f>
        <v>259923</v>
      </c>
      <c r="K78" s="23">
        <f>+K79+K80+K81+K82+K83+K84+K85+K86+K87</f>
        <v>259923</v>
      </c>
      <c r="L78" s="24">
        <f t="shared" si="4"/>
        <v>100</v>
      </c>
      <c r="M78" s="24">
        <f t="shared" si="5"/>
        <v>100</v>
      </c>
    </row>
    <row r="79" spans="2:13" s="3" customFormat="1" ht="10.5">
      <c r="B79" s="19"/>
      <c r="C79" s="19"/>
      <c r="D79" s="19"/>
      <c r="E79" s="19" t="s">
        <v>639</v>
      </c>
      <c r="F79" s="19" t="s">
        <v>640</v>
      </c>
      <c r="G79" s="20">
        <v>95000</v>
      </c>
      <c r="H79" s="20">
        <v>99536</v>
      </c>
      <c r="I79" s="20">
        <v>101000</v>
      </c>
      <c r="J79" s="20">
        <v>95523</v>
      </c>
      <c r="K79" s="20">
        <v>106387</v>
      </c>
      <c r="L79" s="21">
        <f t="shared" si="4"/>
        <v>101.47082462626587</v>
      </c>
      <c r="M79" s="21">
        <f t="shared" si="5"/>
        <v>111.37317714058395</v>
      </c>
    </row>
    <row r="80" spans="2:13" s="3" customFormat="1" ht="10.5">
      <c r="B80" s="19"/>
      <c r="C80" s="19"/>
      <c r="D80" s="19"/>
      <c r="E80" s="19" t="s">
        <v>719</v>
      </c>
      <c r="F80" s="19" t="s">
        <v>720</v>
      </c>
      <c r="G80" s="20">
        <v>4300</v>
      </c>
      <c r="H80" s="20">
        <v>4300</v>
      </c>
      <c r="I80" s="20">
        <v>0</v>
      </c>
      <c r="J80" s="20">
        <v>4300</v>
      </c>
      <c r="K80" s="20">
        <v>0</v>
      </c>
      <c r="L80" s="21">
        <f t="shared" si="4"/>
        <v>0</v>
      </c>
      <c r="M80" s="21">
        <f t="shared" si="5"/>
        <v>0</v>
      </c>
    </row>
    <row r="81" spans="2:13" s="3" customFormat="1" ht="10.5">
      <c r="B81" s="19"/>
      <c r="C81" s="19"/>
      <c r="D81" s="19"/>
      <c r="E81" s="19" t="s">
        <v>695</v>
      </c>
      <c r="F81" s="19" t="s">
        <v>696</v>
      </c>
      <c r="G81" s="20">
        <v>62600</v>
      </c>
      <c r="H81" s="20">
        <v>60600</v>
      </c>
      <c r="I81" s="20">
        <v>67000</v>
      </c>
      <c r="J81" s="20">
        <v>70000</v>
      </c>
      <c r="K81" s="20">
        <v>67000</v>
      </c>
      <c r="L81" s="21">
        <f t="shared" si="4"/>
        <v>110.56105610561056</v>
      </c>
      <c r="M81" s="21">
        <f t="shared" si="5"/>
        <v>95.71428571428572</v>
      </c>
    </row>
    <row r="82" spans="2:13" s="3" customFormat="1" ht="10.5">
      <c r="B82" s="19"/>
      <c r="C82" s="19"/>
      <c r="D82" s="19"/>
      <c r="E82" s="19" t="s">
        <v>721</v>
      </c>
      <c r="F82" s="19" t="s">
        <v>722</v>
      </c>
      <c r="G82" s="20">
        <v>12900</v>
      </c>
      <c r="H82" s="20">
        <v>12900</v>
      </c>
      <c r="I82" s="20">
        <v>17000</v>
      </c>
      <c r="J82" s="20">
        <v>12900</v>
      </c>
      <c r="K82" s="20">
        <v>17000</v>
      </c>
      <c r="L82" s="21">
        <f t="shared" si="4"/>
        <v>131.7829457364341</v>
      </c>
      <c r="M82" s="21">
        <f t="shared" si="5"/>
        <v>131.7829457364341</v>
      </c>
    </row>
    <row r="83" spans="2:13" s="3" customFormat="1" ht="10.5">
      <c r="B83" s="19"/>
      <c r="C83" s="19"/>
      <c r="D83" s="19"/>
      <c r="E83" s="19" t="s">
        <v>723</v>
      </c>
      <c r="F83" s="19" t="s">
        <v>724</v>
      </c>
      <c r="G83" s="20">
        <v>2100</v>
      </c>
      <c r="H83" s="20">
        <v>2100</v>
      </c>
      <c r="I83" s="20">
        <v>0</v>
      </c>
      <c r="J83" s="20">
        <v>2100</v>
      </c>
      <c r="K83" s="20">
        <v>0</v>
      </c>
      <c r="L83" s="21">
        <f t="shared" si="4"/>
        <v>0</v>
      </c>
      <c r="M83" s="21">
        <f t="shared" si="5"/>
        <v>0</v>
      </c>
    </row>
    <row r="84" spans="2:13" s="3" customFormat="1" ht="10.5">
      <c r="B84" s="19"/>
      <c r="C84" s="19"/>
      <c r="D84" s="19"/>
      <c r="E84" s="19" t="s">
        <v>697</v>
      </c>
      <c r="F84" s="19" t="s">
        <v>698</v>
      </c>
      <c r="G84" s="20">
        <v>17900</v>
      </c>
      <c r="H84" s="20">
        <v>17900</v>
      </c>
      <c r="I84" s="20">
        <v>39536</v>
      </c>
      <c r="J84" s="20">
        <v>17900</v>
      </c>
      <c r="K84" s="20">
        <v>39536</v>
      </c>
      <c r="L84" s="21">
        <f t="shared" si="4"/>
        <v>220.87150837988827</v>
      </c>
      <c r="M84" s="21">
        <f t="shared" si="5"/>
        <v>220.87150837988827</v>
      </c>
    </row>
    <row r="85" spans="2:13" s="3" customFormat="1" ht="10.5">
      <c r="B85" s="19"/>
      <c r="C85" s="19"/>
      <c r="D85" s="19"/>
      <c r="E85" s="19" t="s">
        <v>725</v>
      </c>
      <c r="F85" s="19" t="s">
        <v>726</v>
      </c>
      <c r="G85" s="20">
        <v>34200</v>
      </c>
      <c r="H85" s="20">
        <v>34200</v>
      </c>
      <c r="I85" s="20">
        <v>0</v>
      </c>
      <c r="J85" s="20">
        <v>34200</v>
      </c>
      <c r="K85" s="20">
        <v>0</v>
      </c>
      <c r="L85" s="21">
        <f t="shared" si="4"/>
        <v>0</v>
      </c>
      <c r="M85" s="21">
        <f t="shared" si="5"/>
        <v>0</v>
      </c>
    </row>
    <row r="86" spans="2:13" s="3" customFormat="1" ht="10.5">
      <c r="B86" s="19"/>
      <c r="C86" s="19"/>
      <c r="D86" s="19"/>
      <c r="E86" s="19" t="s">
        <v>635</v>
      </c>
      <c r="F86" s="19" t="s">
        <v>636</v>
      </c>
      <c r="G86" s="20">
        <v>23000</v>
      </c>
      <c r="H86" s="20">
        <v>23000</v>
      </c>
      <c r="I86" s="20">
        <v>25000</v>
      </c>
      <c r="J86" s="20">
        <v>23000</v>
      </c>
      <c r="K86" s="20">
        <v>25000</v>
      </c>
      <c r="L86" s="21">
        <f t="shared" si="4"/>
        <v>108.69565217391303</v>
      </c>
      <c r="M86" s="21">
        <f t="shared" si="5"/>
        <v>108.69565217391303</v>
      </c>
    </row>
    <row r="87" spans="2:13" s="3" customFormat="1" ht="10.5">
      <c r="B87" s="19"/>
      <c r="C87" s="19"/>
      <c r="D87" s="19"/>
      <c r="E87" s="19" t="s">
        <v>749</v>
      </c>
      <c r="F87" s="19" t="s">
        <v>750</v>
      </c>
      <c r="G87" s="20">
        <v>0</v>
      </c>
      <c r="H87" s="20">
        <v>0</v>
      </c>
      <c r="I87" s="20">
        <v>5000</v>
      </c>
      <c r="J87" s="20">
        <v>0</v>
      </c>
      <c r="K87" s="20">
        <v>5000</v>
      </c>
      <c r="L87" s="21" t="str">
        <f t="shared" si="4"/>
        <v>**.**</v>
      </c>
      <c r="M87" s="21" t="str">
        <f t="shared" si="5"/>
        <v>**.**</v>
      </c>
    </row>
    <row r="88" spans="1:13" s="2" customFormat="1" ht="15.75">
      <c r="A88" s="22" t="s">
        <v>733</v>
      </c>
      <c r="B88" s="22"/>
      <c r="C88" s="22"/>
      <c r="D88" s="22" t="s">
        <v>728</v>
      </c>
      <c r="E88" s="22"/>
      <c r="F88" s="22" t="s">
        <v>1374</v>
      </c>
      <c r="G88" s="23">
        <f>+G89+G90</f>
        <v>41000</v>
      </c>
      <c r="H88" s="23">
        <f>+H89+H90</f>
        <v>41738</v>
      </c>
      <c r="I88" s="23">
        <f>+I89+I90</f>
        <v>41738</v>
      </c>
      <c r="J88" s="23">
        <f>+J89+J90</f>
        <v>42614</v>
      </c>
      <c r="K88" s="23">
        <f>+K89+K90</f>
        <v>42614</v>
      </c>
      <c r="L88" s="24">
        <f t="shared" si="4"/>
        <v>100</v>
      </c>
      <c r="M88" s="24">
        <f t="shared" si="5"/>
        <v>100</v>
      </c>
    </row>
    <row r="89" spans="2:13" s="3" customFormat="1" ht="10.5">
      <c r="B89" s="19"/>
      <c r="C89" s="19"/>
      <c r="D89" s="19"/>
      <c r="E89" s="19" t="s">
        <v>619</v>
      </c>
      <c r="F89" s="19" t="s">
        <v>620</v>
      </c>
      <c r="G89" s="20">
        <v>10000</v>
      </c>
      <c r="H89" s="20">
        <v>10000</v>
      </c>
      <c r="I89" s="20">
        <v>10000</v>
      </c>
      <c r="J89" s="20">
        <v>10000</v>
      </c>
      <c r="K89" s="20">
        <v>10000</v>
      </c>
      <c r="L89" s="21">
        <f t="shared" si="4"/>
        <v>100</v>
      </c>
      <c r="M89" s="21">
        <f t="shared" si="5"/>
        <v>100</v>
      </c>
    </row>
    <row r="90" spans="2:13" s="3" customFormat="1" ht="10.5">
      <c r="B90" s="19"/>
      <c r="C90" s="19"/>
      <c r="D90" s="19"/>
      <c r="E90" s="19" t="s">
        <v>729</v>
      </c>
      <c r="F90" s="19" t="s">
        <v>730</v>
      </c>
      <c r="G90" s="20">
        <v>31000</v>
      </c>
      <c r="H90" s="20">
        <v>31738</v>
      </c>
      <c r="I90" s="20">
        <v>31738</v>
      </c>
      <c r="J90" s="20">
        <v>32614</v>
      </c>
      <c r="K90" s="20">
        <v>32614</v>
      </c>
      <c r="L90" s="21">
        <f t="shared" si="4"/>
        <v>100</v>
      </c>
      <c r="M90" s="21">
        <f t="shared" si="5"/>
        <v>100</v>
      </c>
    </row>
    <row r="91" spans="1:13" s="2" customFormat="1" ht="15.75">
      <c r="A91" s="22" t="s">
        <v>735</v>
      </c>
      <c r="B91" s="22"/>
      <c r="C91" s="22"/>
      <c r="D91" s="22" t="s">
        <v>732</v>
      </c>
      <c r="E91" s="22"/>
      <c r="F91" s="22" t="s">
        <v>1375</v>
      </c>
      <c r="G91" s="23">
        <f>+G92</f>
        <v>6400</v>
      </c>
      <c r="H91" s="23">
        <f>+H92</f>
        <v>6515</v>
      </c>
      <c r="I91" s="23">
        <f>+I92</f>
        <v>6515</v>
      </c>
      <c r="J91" s="23">
        <f>+J92</f>
        <v>6652</v>
      </c>
      <c r="K91" s="23">
        <f>+K92</f>
        <v>6652</v>
      </c>
      <c r="L91" s="24">
        <f t="shared" si="4"/>
        <v>100</v>
      </c>
      <c r="M91" s="24">
        <f t="shared" si="5"/>
        <v>100</v>
      </c>
    </row>
    <row r="92" spans="2:13" s="3" customFormat="1" ht="10.5">
      <c r="B92" s="19"/>
      <c r="C92" s="19"/>
      <c r="D92" s="19"/>
      <c r="E92" s="19" t="s">
        <v>635</v>
      </c>
      <c r="F92" s="19" t="s">
        <v>636</v>
      </c>
      <c r="G92" s="20">
        <v>6400</v>
      </c>
      <c r="H92" s="20">
        <v>6515</v>
      </c>
      <c r="I92" s="20">
        <v>6515</v>
      </c>
      <c r="J92" s="20">
        <v>6652</v>
      </c>
      <c r="K92" s="20">
        <v>6652</v>
      </c>
      <c r="L92" s="21">
        <f t="shared" si="4"/>
        <v>100</v>
      </c>
      <c r="M92" s="21">
        <f t="shared" si="5"/>
        <v>100</v>
      </c>
    </row>
    <row r="93" spans="1:13" s="2" customFormat="1" ht="15.75">
      <c r="A93" s="22" t="s">
        <v>737</v>
      </c>
      <c r="B93" s="22"/>
      <c r="C93" s="22"/>
      <c r="D93" s="22" t="s">
        <v>734</v>
      </c>
      <c r="E93" s="22"/>
      <c r="F93" s="22" t="s">
        <v>1376</v>
      </c>
      <c r="G93" s="23">
        <f>+G94</f>
        <v>4200</v>
      </c>
      <c r="H93" s="23">
        <f>+H94</f>
        <v>4276</v>
      </c>
      <c r="I93" s="23">
        <f>+I94</f>
        <v>4276</v>
      </c>
      <c r="J93" s="23">
        <f>+J94</f>
        <v>4365</v>
      </c>
      <c r="K93" s="23">
        <f>+K94</f>
        <v>4365</v>
      </c>
      <c r="L93" s="24">
        <f t="shared" si="4"/>
        <v>100</v>
      </c>
      <c r="M93" s="24">
        <f t="shared" si="5"/>
        <v>100</v>
      </c>
    </row>
    <row r="94" spans="2:13" s="3" customFormat="1" ht="10.5">
      <c r="B94" s="19"/>
      <c r="C94" s="19"/>
      <c r="D94" s="19"/>
      <c r="E94" s="19" t="s">
        <v>635</v>
      </c>
      <c r="F94" s="19" t="s">
        <v>636</v>
      </c>
      <c r="G94" s="20">
        <v>4200</v>
      </c>
      <c r="H94" s="20">
        <v>4276</v>
      </c>
      <c r="I94" s="20">
        <v>4276</v>
      </c>
      <c r="J94" s="20">
        <v>4365</v>
      </c>
      <c r="K94" s="20">
        <v>4365</v>
      </c>
      <c r="L94" s="21">
        <f t="shared" si="4"/>
        <v>100</v>
      </c>
      <c r="M94" s="21">
        <f t="shared" si="5"/>
        <v>100</v>
      </c>
    </row>
    <row r="95" spans="1:13" s="2" customFormat="1" ht="15.75">
      <c r="A95" s="22" t="s">
        <v>743</v>
      </c>
      <c r="B95" s="22"/>
      <c r="C95" s="22"/>
      <c r="D95" s="22" t="s">
        <v>736</v>
      </c>
      <c r="E95" s="22"/>
      <c r="F95" s="22" t="s">
        <v>1377</v>
      </c>
      <c r="G95" s="23">
        <f>+G96</f>
        <v>23400</v>
      </c>
      <c r="H95" s="23">
        <f>+H96</f>
        <v>23400</v>
      </c>
      <c r="I95" s="23">
        <f>+I96</f>
        <v>23400</v>
      </c>
      <c r="J95" s="23">
        <f>+J96</f>
        <v>23400</v>
      </c>
      <c r="K95" s="23">
        <f>+K96</f>
        <v>23400</v>
      </c>
      <c r="L95" s="24">
        <f t="shared" si="4"/>
        <v>100</v>
      </c>
      <c r="M95" s="24">
        <f t="shared" si="5"/>
        <v>100</v>
      </c>
    </row>
    <row r="96" spans="2:13" s="3" customFormat="1" ht="10.5">
      <c r="B96" s="19"/>
      <c r="C96" s="19"/>
      <c r="D96" s="19"/>
      <c r="E96" s="19" t="s">
        <v>635</v>
      </c>
      <c r="F96" s="19" t="s">
        <v>636</v>
      </c>
      <c r="G96" s="20">
        <v>23400</v>
      </c>
      <c r="H96" s="20">
        <v>23400</v>
      </c>
      <c r="I96" s="20">
        <v>23400</v>
      </c>
      <c r="J96" s="20">
        <v>23400</v>
      </c>
      <c r="K96" s="20">
        <v>23400</v>
      </c>
      <c r="L96" s="21">
        <f t="shared" si="4"/>
        <v>100</v>
      </c>
      <c r="M96" s="21">
        <f t="shared" si="5"/>
        <v>100</v>
      </c>
    </row>
    <row r="97" spans="1:13" s="2" customFormat="1" ht="15.75">
      <c r="A97" s="22" t="s">
        <v>745</v>
      </c>
      <c r="B97" s="22"/>
      <c r="C97" s="22"/>
      <c r="D97" s="22" t="s">
        <v>738</v>
      </c>
      <c r="E97" s="22"/>
      <c r="F97" s="22" t="s">
        <v>1378</v>
      </c>
      <c r="G97" s="23">
        <f>+G98+G99</f>
        <v>5000</v>
      </c>
      <c r="H97" s="23">
        <f>+H98+H99</f>
        <v>5000</v>
      </c>
      <c r="I97" s="23">
        <f>+I98+I99</f>
        <v>0</v>
      </c>
      <c r="J97" s="23">
        <f>+J98+J99</f>
        <v>5000</v>
      </c>
      <c r="K97" s="23">
        <f>+K98+K99</f>
        <v>0</v>
      </c>
      <c r="L97" s="24">
        <f t="shared" si="4"/>
        <v>0</v>
      </c>
      <c r="M97" s="24">
        <f t="shared" si="5"/>
        <v>0</v>
      </c>
    </row>
    <row r="98" spans="2:13" s="3" customFormat="1" ht="10.5">
      <c r="B98" s="19"/>
      <c r="C98" s="19"/>
      <c r="D98" s="19"/>
      <c r="E98" s="19" t="s">
        <v>663</v>
      </c>
      <c r="F98" s="19" t="s">
        <v>664</v>
      </c>
      <c r="G98" s="20">
        <v>2500</v>
      </c>
      <c r="H98" s="20">
        <v>2500</v>
      </c>
      <c r="I98" s="20">
        <v>0</v>
      </c>
      <c r="J98" s="20">
        <v>2500</v>
      </c>
      <c r="K98" s="20">
        <v>0</v>
      </c>
      <c r="L98" s="21">
        <f t="shared" si="4"/>
        <v>0</v>
      </c>
      <c r="M98" s="21">
        <f t="shared" si="5"/>
        <v>0</v>
      </c>
    </row>
    <row r="99" spans="2:13" s="3" customFormat="1" ht="10.5">
      <c r="B99" s="19"/>
      <c r="C99" s="19"/>
      <c r="D99" s="19"/>
      <c r="E99" s="19" t="s">
        <v>739</v>
      </c>
      <c r="F99" s="19" t="s">
        <v>740</v>
      </c>
      <c r="G99" s="20">
        <v>2500</v>
      </c>
      <c r="H99" s="20">
        <v>2500</v>
      </c>
      <c r="I99" s="20">
        <v>0</v>
      </c>
      <c r="J99" s="20">
        <v>2500</v>
      </c>
      <c r="K99" s="20">
        <v>0</v>
      </c>
      <c r="L99" s="21">
        <f t="shared" si="4"/>
        <v>0</v>
      </c>
      <c r="M99" s="21">
        <f t="shared" si="5"/>
        <v>0</v>
      </c>
    </row>
    <row r="100" spans="1:13" s="2" customFormat="1" ht="15.75">
      <c r="A100" s="22" t="s">
        <v>747</v>
      </c>
      <c r="B100" s="22"/>
      <c r="C100" s="22"/>
      <c r="D100" s="22" t="s">
        <v>1252</v>
      </c>
      <c r="E100" s="22"/>
      <c r="F100" s="22" t="s">
        <v>1379</v>
      </c>
      <c r="G100" s="23">
        <f>+G101+G102</f>
        <v>0</v>
      </c>
      <c r="H100" s="23">
        <f>+H101+H102</f>
        <v>10000</v>
      </c>
      <c r="I100" s="23">
        <f>+I101+I102</f>
        <v>10000</v>
      </c>
      <c r="J100" s="23">
        <f>+J101+J102</f>
        <v>3000</v>
      </c>
      <c r="K100" s="23">
        <f>+K101+K102</f>
        <v>3000</v>
      </c>
      <c r="L100" s="24">
        <f t="shared" si="4"/>
        <v>100</v>
      </c>
      <c r="M100" s="24">
        <f t="shared" si="5"/>
        <v>100</v>
      </c>
    </row>
    <row r="101" spans="2:13" s="3" customFormat="1" ht="10.5">
      <c r="B101" s="19"/>
      <c r="C101" s="19"/>
      <c r="D101" s="19"/>
      <c r="E101" s="19" t="s">
        <v>639</v>
      </c>
      <c r="F101" s="19" t="s">
        <v>640</v>
      </c>
      <c r="G101" s="20">
        <v>0</v>
      </c>
      <c r="H101" s="20">
        <v>0</v>
      </c>
      <c r="I101" s="20">
        <v>10000</v>
      </c>
      <c r="J101" s="20">
        <v>0</v>
      </c>
      <c r="K101" s="20">
        <v>3000</v>
      </c>
      <c r="L101" s="21" t="str">
        <f t="shared" si="4"/>
        <v>**.**</v>
      </c>
      <c r="M101" s="21" t="str">
        <f t="shared" si="5"/>
        <v>**.**</v>
      </c>
    </row>
    <row r="102" spans="2:13" s="3" customFormat="1" ht="10.5">
      <c r="B102" s="19"/>
      <c r="C102" s="19"/>
      <c r="D102" s="19"/>
      <c r="E102" s="19" t="s">
        <v>695</v>
      </c>
      <c r="F102" s="19" t="s">
        <v>696</v>
      </c>
      <c r="G102" s="20">
        <v>0</v>
      </c>
      <c r="H102" s="20">
        <v>10000</v>
      </c>
      <c r="I102" s="20">
        <v>0</v>
      </c>
      <c r="J102" s="20">
        <v>3000</v>
      </c>
      <c r="K102" s="20">
        <v>0</v>
      </c>
      <c r="L102" s="21">
        <f t="shared" si="4"/>
        <v>0</v>
      </c>
      <c r="M102" s="21">
        <f t="shared" si="5"/>
        <v>0</v>
      </c>
    </row>
    <row r="103" spans="2:13" s="3" customFormat="1" ht="10.5">
      <c r="B103" s="19"/>
      <c r="C103" s="19" t="s">
        <v>741</v>
      </c>
      <c r="D103" s="19"/>
      <c r="E103" s="19"/>
      <c r="F103" s="19" t="s">
        <v>742</v>
      </c>
      <c r="G103" s="20">
        <f>+G104+G109+G112+G114+G116+G118+G120+G122+G124+G126+G128+G130</f>
        <v>321600</v>
      </c>
      <c r="H103" s="20">
        <f>+H104+H109+H112+H114+H116+H118+H120+H122+H124+H126+H128+H130</f>
        <v>318426</v>
      </c>
      <c r="I103" s="20">
        <f>+I104+I109+I112+I114+I116+I118+I120+I122+I124+I126+I128+I130</f>
        <v>318426</v>
      </c>
      <c r="J103" s="20">
        <f>+J104+J109+J112+J114+J116+J118+J120+J122+J124+J126+J128+J130</f>
        <v>322807</v>
      </c>
      <c r="K103" s="20">
        <f>+K104+K109+K112+K114+K116+K118+K120+K122+K124+K126+K128+K130</f>
        <v>322807</v>
      </c>
      <c r="L103" s="21">
        <f t="shared" si="4"/>
        <v>100</v>
      </c>
      <c r="M103" s="21">
        <f t="shared" si="5"/>
        <v>100</v>
      </c>
    </row>
    <row r="104" spans="1:13" s="2" customFormat="1" ht="15.75">
      <c r="A104" s="22" t="s">
        <v>751</v>
      </c>
      <c r="B104" s="22"/>
      <c r="C104" s="22"/>
      <c r="D104" s="22" t="s">
        <v>744</v>
      </c>
      <c r="E104" s="22"/>
      <c r="F104" s="22" t="s">
        <v>1380</v>
      </c>
      <c r="G104" s="23">
        <f>+G105+G106+G107+G108</f>
        <v>12400</v>
      </c>
      <c r="H104" s="23">
        <f>+H105+H106+H107+H108</f>
        <v>7000</v>
      </c>
      <c r="I104" s="23">
        <f>+I105+I106+I107+I108</f>
        <v>4700</v>
      </c>
      <c r="J104" s="23">
        <f>+J105+J106+J107+J108</f>
        <v>6800</v>
      </c>
      <c r="K104" s="23">
        <f>+K105+K106+K107+K108</f>
        <v>4132</v>
      </c>
      <c r="L104" s="24">
        <f t="shared" si="4"/>
        <v>67.14285714285714</v>
      </c>
      <c r="M104" s="24">
        <f t="shared" si="5"/>
        <v>60.76470588235294</v>
      </c>
    </row>
    <row r="105" spans="2:13" s="3" customFormat="1" ht="10.5">
      <c r="B105" s="19"/>
      <c r="C105" s="19"/>
      <c r="D105" s="19"/>
      <c r="E105" s="19" t="s">
        <v>639</v>
      </c>
      <c r="F105" s="19" t="s">
        <v>640</v>
      </c>
      <c r="G105" s="20">
        <v>2100</v>
      </c>
      <c r="H105" s="20">
        <v>1500</v>
      </c>
      <c r="I105" s="20">
        <v>1500</v>
      </c>
      <c r="J105" s="20">
        <v>1500</v>
      </c>
      <c r="K105" s="20">
        <v>1500</v>
      </c>
      <c r="L105" s="21">
        <f t="shared" si="4"/>
        <v>100</v>
      </c>
      <c r="M105" s="21">
        <f t="shared" si="5"/>
        <v>100</v>
      </c>
    </row>
    <row r="106" spans="2:13" s="3" customFormat="1" ht="10.5">
      <c r="B106" s="19"/>
      <c r="C106" s="19"/>
      <c r="D106" s="19"/>
      <c r="E106" s="19" t="s">
        <v>697</v>
      </c>
      <c r="F106" s="19" t="s">
        <v>698</v>
      </c>
      <c r="G106" s="20">
        <v>0</v>
      </c>
      <c r="H106" s="20">
        <v>500</v>
      </c>
      <c r="I106" s="20">
        <v>0</v>
      </c>
      <c r="J106" s="20">
        <v>500</v>
      </c>
      <c r="K106" s="20">
        <v>500</v>
      </c>
      <c r="L106" s="21">
        <f t="shared" si="4"/>
        <v>0</v>
      </c>
      <c r="M106" s="21">
        <f t="shared" si="5"/>
        <v>100</v>
      </c>
    </row>
    <row r="107" spans="2:13" s="3" customFormat="1" ht="10.5">
      <c r="B107" s="19"/>
      <c r="C107" s="19"/>
      <c r="D107" s="19"/>
      <c r="E107" s="19" t="s">
        <v>643</v>
      </c>
      <c r="F107" s="19" t="s">
        <v>644</v>
      </c>
      <c r="G107" s="20">
        <v>3600</v>
      </c>
      <c r="H107" s="20">
        <v>0</v>
      </c>
      <c r="I107" s="20">
        <v>500</v>
      </c>
      <c r="J107" s="20">
        <v>0</v>
      </c>
      <c r="K107" s="20">
        <v>0</v>
      </c>
      <c r="L107" s="21" t="str">
        <f t="shared" si="4"/>
        <v>**.**</v>
      </c>
      <c r="M107" s="21" t="str">
        <f t="shared" si="5"/>
        <v>**.**</v>
      </c>
    </row>
    <row r="108" spans="2:13" s="3" customFormat="1" ht="10.5">
      <c r="B108" s="19"/>
      <c r="C108" s="19"/>
      <c r="D108" s="19"/>
      <c r="E108" s="19" t="s">
        <v>729</v>
      </c>
      <c r="F108" s="19" t="s">
        <v>730</v>
      </c>
      <c r="G108" s="20">
        <v>6700</v>
      </c>
      <c r="H108" s="20">
        <v>5000</v>
      </c>
      <c r="I108" s="20">
        <v>2700</v>
      </c>
      <c r="J108" s="20">
        <v>4800</v>
      </c>
      <c r="K108" s="20">
        <v>2132</v>
      </c>
      <c r="L108" s="21">
        <f t="shared" si="4"/>
        <v>54</v>
      </c>
      <c r="M108" s="21">
        <f t="shared" si="5"/>
        <v>44.416666666666664</v>
      </c>
    </row>
    <row r="109" spans="1:13" s="2" customFormat="1" ht="15.75">
      <c r="A109" s="22" t="s">
        <v>755</v>
      </c>
      <c r="B109" s="22"/>
      <c r="C109" s="22"/>
      <c r="D109" s="22" t="s">
        <v>746</v>
      </c>
      <c r="E109" s="22"/>
      <c r="F109" s="22" t="s">
        <v>1381</v>
      </c>
      <c r="G109" s="23">
        <f>+G110+G111</f>
        <v>2700</v>
      </c>
      <c r="H109" s="23">
        <f>+H110+H111</f>
        <v>6300</v>
      </c>
      <c r="I109" s="23">
        <f>+I110+I111</f>
        <v>8600</v>
      </c>
      <c r="J109" s="23">
        <f>+J110+J111</f>
        <v>6432</v>
      </c>
      <c r="K109" s="23">
        <f>+K110+K111</f>
        <v>9100</v>
      </c>
      <c r="L109" s="24">
        <f t="shared" si="4"/>
        <v>136.5079365079365</v>
      </c>
      <c r="M109" s="24">
        <f t="shared" si="5"/>
        <v>141.48009950248758</v>
      </c>
    </row>
    <row r="110" spans="2:13" s="3" customFormat="1" ht="10.5">
      <c r="B110" s="19"/>
      <c r="C110" s="19"/>
      <c r="D110" s="19"/>
      <c r="E110" s="19" t="s">
        <v>729</v>
      </c>
      <c r="F110" s="19" t="s">
        <v>730</v>
      </c>
      <c r="G110" s="20">
        <v>2000</v>
      </c>
      <c r="H110" s="20">
        <v>0</v>
      </c>
      <c r="I110" s="20">
        <v>0</v>
      </c>
      <c r="J110" s="20">
        <v>0</v>
      </c>
      <c r="K110" s="20">
        <v>0</v>
      </c>
      <c r="L110" s="21" t="str">
        <f t="shared" si="4"/>
        <v>**.**</v>
      </c>
      <c r="M110" s="21" t="str">
        <f t="shared" si="5"/>
        <v>**.**</v>
      </c>
    </row>
    <row r="111" spans="2:13" s="3" customFormat="1" ht="10.5">
      <c r="B111" s="19"/>
      <c r="C111" s="19"/>
      <c r="D111" s="19"/>
      <c r="E111" s="19" t="s">
        <v>753</v>
      </c>
      <c r="F111" s="19" t="s">
        <v>754</v>
      </c>
      <c r="G111" s="20">
        <v>700</v>
      </c>
      <c r="H111" s="20">
        <v>6300</v>
      </c>
      <c r="I111" s="20">
        <v>8600</v>
      </c>
      <c r="J111" s="20">
        <v>6432</v>
      </c>
      <c r="K111" s="20">
        <v>9100</v>
      </c>
      <c r="L111" s="21">
        <f t="shared" si="4"/>
        <v>136.5079365079365</v>
      </c>
      <c r="M111" s="21">
        <f t="shared" si="5"/>
        <v>141.48009950248758</v>
      </c>
    </row>
    <row r="112" spans="1:13" s="2" customFormat="1" ht="15.75">
      <c r="A112" s="22" t="s">
        <v>757</v>
      </c>
      <c r="B112" s="22"/>
      <c r="C112" s="22"/>
      <c r="D112" s="22" t="s">
        <v>748</v>
      </c>
      <c r="E112" s="22"/>
      <c r="F112" s="22" t="s">
        <v>1382</v>
      </c>
      <c r="G112" s="23">
        <f>+G113</f>
        <v>200</v>
      </c>
      <c r="H112" s="23">
        <f>+H113</f>
        <v>0</v>
      </c>
      <c r="I112" s="23">
        <f>+I113</f>
        <v>0</v>
      </c>
      <c r="J112" s="23">
        <f>+J113</f>
        <v>0</v>
      </c>
      <c r="K112" s="23">
        <f>+K113</f>
        <v>0</v>
      </c>
      <c r="L112" s="24" t="str">
        <f t="shared" si="4"/>
        <v>**.**</v>
      </c>
      <c r="M112" s="24" t="str">
        <f t="shared" si="5"/>
        <v>**.**</v>
      </c>
    </row>
    <row r="113" spans="2:13" s="3" customFormat="1" ht="10.5">
      <c r="B113" s="19"/>
      <c r="C113" s="19"/>
      <c r="D113" s="19"/>
      <c r="E113" s="19" t="s">
        <v>749</v>
      </c>
      <c r="F113" s="19" t="s">
        <v>750</v>
      </c>
      <c r="G113" s="20">
        <v>200</v>
      </c>
      <c r="H113" s="20">
        <v>0</v>
      </c>
      <c r="I113" s="20">
        <v>0</v>
      </c>
      <c r="J113" s="20">
        <v>0</v>
      </c>
      <c r="K113" s="20">
        <v>0</v>
      </c>
      <c r="L113" s="21" t="str">
        <f t="shared" si="4"/>
        <v>**.**</v>
      </c>
      <c r="M113" s="21" t="str">
        <f t="shared" si="5"/>
        <v>**.**</v>
      </c>
    </row>
    <row r="114" spans="1:13" s="2" customFormat="1" ht="15.75">
      <c r="A114" s="22" t="s">
        <v>759</v>
      </c>
      <c r="B114" s="22"/>
      <c r="C114" s="22"/>
      <c r="D114" s="22" t="s">
        <v>752</v>
      </c>
      <c r="E114" s="22"/>
      <c r="F114" s="22" t="s">
        <v>1383</v>
      </c>
      <c r="G114" s="23">
        <f>+G115</f>
        <v>10700</v>
      </c>
      <c r="H114" s="23">
        <f>+H115</f>
        <v>0</v>
      </c>
      <c r="I114" s="23">
        <f>+I115</f>
        <v>0</v>
      </c>
      <c r="J114" s="23">
        <f>+J115</f>
        <v>0</v>
      </c>
      <c r="K114" s="23">
        <f>+K115</f>
        <v>0</v>
      </c>
      <c r="L114" s="24" t="str">
        <f t="shared" si="4"/>
        <v>**.**</v>
      </c>
      <c r="M114" s="24" t="str">
        <f t="shared" si="5"/>
        <v>**.**</v>
      </c>
    </row>
    <row r="115" spans="2:13" s="3" customFormat="1" ht="10.5">
      <c r="B115" s="19"/>
      <c r="C115" s="19"/>
      <c r="D115" s="19"/>
      <c r="E115" s="19" t="s">
        <v>753</v>
      </c>
      <c r="F115" s="19" t="s">
        <v>754</v>
      </c>
      <c r="G115" s="20">
        <v>10700</v>
      </c>
      <c r="H115" s="20">
        <v>0</v>
      </c>
      <c r="I115" s="20">
        <v>0</v>
      </c>
      <c r="J115" s="20">
        <v>0</v>
      </c>
      <c r="K115" s="20">
        <v>0</v>
      </c>
      <c r="L115" s="21" t="str">
        <f t="shared" si="4"/>
        <v>**.**</v>
      </c>
      <c r="M115" s="21" t="str">
        <f t="shared" si="5"/>
        <v>**.**</v>
      </c>
    </row>
    <row r="116" spans="1:13" s="2" customFormat="1" ht="15.75">
      <c r="A116" s="22" t="s">
        <v>761</v>
      </c>
      <c r="B116" s="22"/>
      <c r="C116" s="22"/>
      <c r="D116" s="22" t="s">
        <v>756</v>
      </c>
      <c r="E116" s="22"/>
      <c r="F116" s="22" t="s">
        <v>1384</v>
      </c>
      <c r="G116" s="23">
        <f>+G117</f>
        <v>47300</v>
      </c>
      <c r="H116" s="23">
        <f>+H117</f>
        <v>73675</v>
      </c>
      <c r="I116" s="23">
        <f>+I117</f>
        <v>73675</v>
      </c>
      <c r="J116" s="23">
        <f>+J117</f>
        <v>75010</v>
      </c>
      <c r="K116" s="23">
        <f>+K117</f>
        <v>75010</v>
      </c>
      <c r="L116" s="24">
        <f t="shared" si="4"/>
        <v>100</v>
      </c>
      <c r="M116" s="24">
        <f t="shared" si="5"/>
        <v>100</v>
      </c>
    </row>
    <row r="117" spans="2:13" s="3" customFormat="1" ht="10.5">
      <c r="B117" s="19"/>
      <c r="C117" s="19"/>
      <c r="D117" s="19"/>
      <c r="E117" s="19" t="s">
        <v>643</v>
      </c>
      <c r="F117" s="19" t="s">
        <v>644</v>
      </c>
      <c r="G117" s="20">
        <v>47300</v>
      </c>
      <c r="H117" s="20">
        <v>73675</v>
      </c>
      <c r="I117" s="20">
        <v>73675</v>
      </c>
      <c r="J117" s="20">
        <v>75010</v>
      </c>
      <c r="K117" s="20">
        <v>75010</v>
      </c>
      <c r="L117" s="21">
        <f t="shared" si="4"/>
        <v>100</v>
      </c>
      <c r="M117" s="21">
        <f t="shared" si="5"/>
        <v>100</v>
      </c>
    </row>
    <row r="118" spans="1:13" s="2" customFormat="1" ht="15.75">
      <c r="A118" s="22" t="s">
        <v>763</v>
      </c>
      <c r="B118" s="22"/>
      <c r="C118" s="22"/>
      <c r="D118" s="22" t="s">
        <v>758</v>
      </c>
      <c r="E118" s="22"/>
      <c r="F118" s="22" t="s">
        <v>1385</v>
      </c>
      <c r="G118" s="23">
        <f>+G119</f>
        <v>56800</v>
      </c>
      <c r="H118" s="23">
        <f>+H119</f>
        <v>65225</v>
      </c>
      <c r="I118" s="23">
        <f>+I119</f>
        <v>65225</v>
      </c>
      <c r="J118" s="23">
        <f>+J119</f>
        <v>64850</v>
      </c>
      <c r="K118" s="23">
        <f>+K119</f>
        <v>64850</v>
      </c>
      <c r="L118" s="24">
        <f t="shared" si="4"/>
        <v>100</v>
      </c>
      <c r="M118" s="24">
        <f t="shared" si="5"/>
        <v>100</v>
      </c>
    </row>
    <row r="119" spans="2:13" s="3" customFormat="1" ht="10.5">
      <c r="B119" s="19"/>
      <c r="C119" s="19"/>
      <c r="D119" s="19"/>
      <c r="E119" s="19" t="s">
        <v>643</v>
      </c>
      <c r="F119" s="19" t="s">
        <v>644</v>
      </c>
      <c r="G119" s="20">
        <v>56800</v>
      </c>
      <c r="H119" s="20">
        <v>65225</v>
      </c>
      <c r="I119" s="20">
        <v>65225</v>
      </c>
      <c r="J119" s="20">
        <v>64850</v>
      </c>
      <c r="K119" s="20">
        <v>64850</v>
      </c>
      <c r="L119" s="21">
        <f t="shared" si="4"/>
        <v>100</v>
      </c>
      <c r="M119" s="21">
        <f t="shared" si="5"/>
        <v>100</v>
      </c>
    </row>
    <row r="120" spans="1:13" s="2" customFormat="1" ht="15.75">
      <c r="A120" s="22" t="s">
        <v>765</v>
      </c>
      <c r="B120" s="22"/>
      <c r="C120" s="22"/>
      <c r="D120" s="22" t="s">
        <v>760</v>
      </c>
      <c r="E120" s="22"/>
      <c r="F120" s="22" t="s">
        <v>1386</v>
      </c>
      <c r="G120" s="23">
        <f>+G121</f>
        <v>6300</v>
      </c>
      <c r="H120" s="23">
        <f>+H121</f>
        <v>6413</v>
      </c>
      <c r="I120" s="23">
        <f>+I121</f>
        <v>6413</v>
      </c>
      <c r="J120" s="23">
        <f>+J121</f>
        <v>6548</v>
      </c>
      <c r="K120" s="23">
        <f>+K121</f>
        <v>6548</v>
      </c>
      <c r="L120" s="24">
        <f t="shared" si="4"/>
        <v>100</v>
      </c>
      <c r="M120" s="24">
        <f t="shared" si="5"/>
        <v>100</v>
      </c>
    </row>
    <row r="121" spans="2:13" s="3" customFormat="1" ht="10.5">
      <c r="B121" s="19"/>
      <c r="C121" s="19"/>
      <c r="D121" s="19"/>
      <c r="E121" s="19" t="s">
        <v>753</v>
      </c>
      <c r="F121" s="19" t="s">
        <v>754</v>
      </c>
      <c r="G121" s="20">
        <v>6300</v>
      </c>
      <c r="H121" s="20">
        <v>6413</v>
      </c>
      <c r="I121" s="20">
        <v>6413</v>
      </c>
      <c r="J121" s="20">
        <v>6548</v>
      </c>
      <c r="K121" s="20">
        <v>6548</v>
      </c>
      <c r="L121" s="21">
        <f t="shared" si="4"/>
        <v>100</v>
      </c>
      <c r="M121" s="21">
        <f t="shared" si="5"/>
        <v>100</v>
      </c>
    </row>
    <row r="122" spans="1:13" s="2" customFormat="1" ht="15.75">
      <c r="A122" s="22" t="s">
        <v>767</v>
      </c>
      <c r="B122" s="22"/>
      <c r="C122" s="22"/>
      <c r="D122" s="22" t="s">
        <v>762</v>
      </c>
      <c r="E122" s="22"/>
      <c r="F122" s="22" t="s">
        <v>1387</v>
      </c>
      <c r="G122" s="23">
        <f>+G123</f>
        <v>20900</v>
      </c>
      <c r="H122" s="23">
        <f>+H123</f>
        <v>21276</v>
      </c>
      <c r="I122" s="23">
        <f>+I123</f>
        <v>21276</v>
      </c>
      <c r="J122" s="23">
        <f>+J123</f>
        <v>21723</v>
      </c>
      <c r="K122" s="23">
        <f>+K123</f>
        <v>21723</v>
      </c>
      <c r="L122" s="24">
        <f t="shared" si="4"/>
        <v>100</v>
      </c>
      <c r="M122" s="24">
        <f t="shared" si="5"/>
        <v>100</v>
      </c>
    </row>
    <row r="123" spans="2:13" s="3" customFormat="1" ht="10.5">
      <c r="B123" s="19"/>
      <c r="C123" s="19"/>
      <c r="D123" s="19"/>
      <c r="E123" s="19" t="s">
        <v>753</v>
      </c>
      <c r="F123" s="19" t="s">
        <v>754</v>
      </c>
      <c r="G123" s="20">
        <v>20900</v>
      </c>
      <c r="H123" s="20">
        <v>21276</v>
      </c>
      <c r="I123" s="20">
        <v>21276</v>
      </c>
      <c r="J123" s="20">
        <v>21723</v>
      </c>
      <c r="K123" s="20">
        <v>21723</v>
      </c>
      <c r="L123" s="21">
        <f t="shared" si="4"/>
        <v>100</v>
      </c>
      <c r="M123" s="21">
        <f t="shared" si="5"/>
        <v>100</v>
      </c>
    </row>
    <row r="124" spans="1:13" s="2" customFormat="1" ht="15.75">
      <c r="A124" s="22" t="s">
        <v>772</v>
      </c>
      <c r="B124" s="22"/>
      <c r="C124" s="22"/>
      <c r="D124" s="22" t="s">
        <v>764</v>
      </c>
      <c r="E124" s="22"/>
      <c r="F124" s="22" t="s">
        <v>1388</v>
      </c>
      <c r="G124" s="23">
        <f>+G125</f>
        <v>25000</v>
      </c>
      <c r="H124" s="23">
        <f>+H125</f>
        <v>25450</v>
      </c>
      <c r="I124" s="23">
        <f>+I125</f>
        <v>25450</v>
      </c>
      <c r="J124" s="23">
        <f>+J125</f>
        <v>25984</v>
      </c>
      <c r="K124" s="23">
        <f>+K125</f>
        <v>25984</v>
      </c>
      <c r="L124" s="24">
        <f t="shared" si="4"/>
        <v>100</v>
      </c>
      <c r="M124" s="24">
        <f t="shared" si="5"/>
        <v>100</v>
      </c>
    </row>
    <row r="125" spans="2:13" s="3" customFormat="1" ht="10.5">
      <c r="B125" s="19"/>
      <c r="C125" s="19"/>
      <c r="D125" s="19"/>
      <c r="E125" s="19" t="s">
        <v>753</v>
      </c>
      <c r="F125" s="19" t="s">
        <v>754</v>
      </c>
      <c r="G125" s="20">
        <v>25000</v>
      </c>
      <c r="H125" s="20">
        <v>25450</v>
      </c>
      <c r="I125" s="20">
        <v>25450</v>
      </c>
      <c r="J125" s="20">
        <v>25984</v>
      </c>
      <c r="K125" s="20">
        <v>25984</v>
      </c>
      <c r="L125" s="21">
        <f t="shared" si="4"/>
        <v>100</v>
      </c>
      <c r="M125" s="21">
        <f t="shared" si="5"/>
        <v>100</v>
      </c>
    </row>
    <row r="126" spans="1:13" s="2" customFormat="1" ht="15.75">
      <c r="A126" s="22" t="s">
        <v>778</v>
      </c>
      <c r="B126" s="22"/>
      <c r="C126" s="22"/>
      <c r="D126" s="22" t="s">
        <v>766</v>
      </c>
      <c r="E126" s="22"/>
      <c r="F126" s="22" t="s">
        <v>1389</v>
      </c>
      <c r="G126" s="23">
        <f>+G127</f>
        <v>99300</v>
      </c>
      <c r="H126" s="23">
        <f>+H127</f>
        <v>101087</v>
      </c>
      <c r="I126" s="23">
        <f>+I127</f>
        <v>101087</v>
      </c>
      <c r="J126" s="23">
        <f>+J127</f>
        <v>103210</v>
      </c>
      <c r="K126" s="23">
        <f>+K127</f>
        <v>103210</v>
      </c>
      <c r="L126" s="24">
        <f t="shared" si="4"/>
        <v>100</v>
      </c>
      <c r="M126" s="24">
        <f t="shared" si="5"/>
        <v>100</v>
      </c>
    </row>
    <row r="127" spans="2:13" s="3" customFormat="1" ht="10.5">
      <c r="B127" s="19"/>
      <c r="C127" s="19"/>
      <c r="D127" s="19"/>
      <c r="E127" s="19" t="s">
        <v>753</v>
      </c>
      <c r="F127" s="19" t="s">
        <v>754</v>
      </c>
      <c r="G127" s="20">
        <v>99300</v>
      </c>
      <c r="H127" s="20">
        <v>101087</v>
      </c>
      <c r="I127" s="20">
        <v>101087</v>
      </c>
      <c r="J127" s="20">
        <v>103210</v>
      </c>
      <c r="K127" s="20">
        <v>103210</v>
      </c>
      <c r="L127" s="21">
        <f t="shared" si="4"/>
        <v>100</v>
      </c>
      <c r="M127" s="21">
        <f t="shared" si="5"/>
        <v>100</v>
      </c>
    </row>
    <row r="128" spans="1:13" s="2" customFormat="1" ht="15.75">
      <c r="A128" s="22" t="s">
        <v>781</v>
      </c>
      <c r="B128" s="22"/>
      <c r="C128" s="22"/>
      <c r="D128" s="22" t="s">
        <v>1123</v>
      </c>
      <c r="E128" s="22"/>
      <c r="F128" s="22" t="s">
        <v>1390</v>
      </c>
      <c r="G128" s="23">
        <f>+G129</f>
        <v>0</v>
      </c>
      <c r="H128" s="23">
        <f>+H129</f>
        <v>11000</v>
      </c>
      <c r="I128" s="23">
        <f>+I129</f>
        <v>11000</v>
      </c>
      <c r="J128" s="23">
        <f>+J129</f>
        <v>11250</v>
      </c>
      <c r="K128" s="23">
        <f>+K129</f>
        <v>11250</v>
      </c>
      <c r="L128" s="24">
        <f t="shared" si="4"/>
        <v>100</v>
      </c>
      <c r="M128" s="24">
        <f t="shared" si="5"/>
        <v>100</v>
      </c>
    </row>
    <row r="129" spans="2:13" s="3" customFormat="1" ht="10.5">
      <c r="B129" s="19"/>
      <c r="C129" s="19"/>
      <c r="D129" s="19"/>
      <c r="E129" s="19" t="s">
        <v>643</v>
      </c>
      <c r="F129" s="19" t="s">
        <v>644</v>
      </c>
      <c r="G129" s="20">
        <v>0</v>
      </c>
      <c r="H129" s="20">
        <v>11000</v>
      </c>
      <c r="I129" s="20">
        <v>11000</v>
      </c>
      <c r="J129" s="20">
        <v>11250</v>
      </c>
      <c r="K129" s="20">
        <v>11250</v>
      </c>
      <c r="L129" s="21">
        <f t="shared" si="4"/>
        <v>100</v>
      </c>
      <c r="M129" s="21">
        <f t="shared" si="5"/>
        <v>100</v>
      </c>
    </row>
    <row r="130" spans="1:13" s="2" customFormat="1" ht="15.75">
      <c r="A130" s="22" t="s">
        <v>783</v>
      </c>
      <c r="B130" s="22"/>
      <c r="C130" s="22"/>
      <c r="D130" s="22" t="s">
        <v>768</v>
      </c>
      <c r="E130" s="22"/>
      <c r="F130" s="22" t="s">
        <v>1391</v>
      </c>
      <c r="G130" s="23">
        <f>+G131+G132+G133</f>
        <v>40000</v>
      </c>
      <c r="H130" s="23">
        <f>+H131+H132+H133</f>
        <v>1000</v>
      </c>
      <c r="I130" s="23">
        <f>+I131+I132+I133</f>
        <v>1000</v>
      </c>
      <c r="J130" s="23">
        <f>+J131+J132+J133</f>
        <v>1000</v>
      </c>
      <c r="K130" s="23">
        <f>+K131+K132+K133</f>
        <v>1000</v>
      </c>
      <c r="L130" s="24">
        <f t="shared" si="4"/>
        <v>100</v>
      </c>
      <c r="M130" s="24">
        <f t="shared" si="5"/>
        <v>100</v>
      </c>
    </row>
    <row r="131" spans="2:13" s="3" customFormat="1" ht="10.5">
      <c r="B131" s="19"/>
      <c r="C131" s="19"/>
      <c r="D131" s="19"/>
      <c r="E131" s="19" t="s">
        <v>697</v>
      </c>
      <c r="F131" s="19" t="s">
        <v>698</v>
      </c>
      <c r="G131" s="20">
        <v>13000</v>
      </c>
      <c r="H131" s="20">
        <v>0</v>
      </c>
      <c r="I131" s="20">
        <v>0</v>
      </c>
      <c r="J131" s="20">
        <v>0</v>
      </c>
      <c r="K131" s="20">
        <v>0</v>
      </c>
      <c r="L131" s="21" t="str">
        <f t="shared" si="4"/>
        <v>**.**</v>
      </c>
      <c r="M131" s="21" t="str">
        <f t="shared" si="5"/>
        <v>**.**</v>
      </c>
    </row>
    <row r="132" spans="2:13" s="3" customFormat="1" ht="10.5">
      <c r="B132" s="19"/>
      <c r="C132" s="19"/>
      <c r="D132" s="19"/>
      <c r="E132" s="19" t="s">
        <v>643</v>
      </c>
      <c r="F132" s="19" t="s">
        <v>644</v>
      </c>
      <c r="G132" s="20">
        <v>7000</v>
      </c>
      <c r="H132" s="20">
        <v>0</v>
      </c>
      <c r="I132" s="20">
        <v>0</v>
      </c>
      <c r="J132" s="20">
        <v>1000</v>
      </c>
      <c r="K132" s="20">
        <v>0</v>
      </c>
      <c r="L132" s="21" t="str">
        <f t="shared" si="4"/>
        <v>**.**</v>
      </c>
      <c r="M132" s="21">
        <f t="shared" si="5"/>
        <v>0</v>
      </c>
    </row>
    <row r="133" spans="2:13" s="3" customFormat="1" ht="10.5">
      <c r="B133" s="19"/>
      <c r="C133" s="19"/>
      <c r="D133" s="19"/>
      <c r="E133" s="19" t="s">
        <v>753</v>
      </c>
      <c r="F133" s="19" t="s">
        <v>754</v>
      </c>
      <c r="G133" s="20">
        <v>20000</v>
      </c>
      <c r="H133" s="20">
        <v>1000</v>
      </c>
      <c r="I133" s="20">
        <v>1000</v>
      </c>
      <c r="J133" s="20">
        <v>0</v>
      </c>
      <c r="K133" s="20">
        <v>1000</v>
      </c>
      <c r="L133" s="21">
        <f t="shared" si="4"/>
        <v>100</v>
      </c>
      <c r="M133" s="21" t="str">
        <f t="shared" si="5"/>
        <v>**.**</v>
      </c>
    </row>
    <row r="134" spans="2:13" s="1" customFormat="1" ht="18">
      <c r="B134" s="25" t="s">
        <v>769</v>
      </c>
      <c r="C134" s="25"/>
      <c r="D134" s="25"/>
      <c r="E134" s="25"/>
      <c r="F134" s="25" t="s">
        <v>770</v>
      </c>
      <c r="G134" s="26">
        <f>+G135+G138+G141+G167+G190+G413+G520+G553</f>
        <v>8271362</v>
      </c>
      <c r="H134" s="26">
        <f>+H135+H138+H141+H167+H190+H413+H520+H553</f>
        <v>10088823</v>
      </c>
      <c r="I134" s="26">
        <f>+I135+I138+I141+I167+I190+I413+I520+I553</f>
        <v>10121325</v>
      </c>
      <c r="J134" s="26">
        <f>+J135+J138+J141+J167+J190+J413+J520+J553</f>
        <v>9803263</v>
      </c>
      <c r="K134" s="26">
        <f>+K135+K138+K141+K167+K190+K413+K520+K553</f>
        <v>9803634</v>
      </c>
      <c r="L134" s="27">
        <f t="shared" si="4"/>
        <v>100.32215849162979</v>
      </c>
      <c r="M134" s="27">
        <f t="shared" si="5"/>
        <v>100.00378445421694</v>
      </c>
    </row>
    <row r="135" spans="2:13" s="3" customFormat="1" ht="10.5">
      <c r="B135" s="19"/>
      <c r="C135" s="19" t="s">
        <v>629</v>
      </c>
      <c r="D135" s="19"/>
      <c r="E135" s="19"/>
      <c r="F135" s="19" t="s">
        <v>771</v>
      </c>
      <c r="G135" s="20">
        <f aca="true" t="shared" si="6" ref="G135:K136">+G136</f>
        <v>36100</v>
      </c>
      <c r="H135" s="20">
        <f t="shared" si="6"/>
        <v>20450</v>
      </c>
      <c r="I135" s="20">
        <f t="shared" si="6"/>
        <v>20450</v>
      </c>
      <c r="J135" s="20">
        <f t="shared" si="6"/>
        <v>20750</v>
      </c>
      <c r="K135" s="20">
        <f t="shared" si="6"/>
        <v>20750</v>
      </c>
      <c r="L135" s="21">
        <f aca="true" t="shared" si="7" ref="L135:L198">IF(H135&lt;&gt;0,I135/H135*100,"**.**")</f>
        <v>100</v>
      </c>
      <c r="M135" s="21">
        <f aca="true" t="shared" si="8" ref="M135:M198">IF(J135&lt;&gt;0,K135/J135*100,"**.**")</f>
        <v>100</v>
      </c>
    </row>
    <row r="136" spans="1:13" s="2" customFormat="1" ht="15.75">
      <c r="A136" s="22" t="s">
        <v>786</v>
      </c>
      <c r="B136" s="22"/>
      <c r="C136" s="22"/>
      <c r="D136" s="22" t="s">
        <v>773</v>
      </c>
      <c r="E136" s="22"/>
      <c r="F136" s="22" t="s">
        <v>1334</v>
      </c>
      <c r="G136" s="23">
        <f t="shared" si="6"/>
        <v>36100</v>
      </c>
      <c r="H136" s="23">
        <f t="shared" si="6"/>
        <v>20450</v>
      </c>
      <c r="I136" s="23">
        <f t="shared" si="6"/>
        <v>20450</v>
      </c>
      <c r="J136" s="23">
        <f t="shared" si="6"/>
        <v>20750</v>
      </c>
      <c r="K136" s="23">
        <f t="shared" si="6"/>
        <v>20750</v>
      </c>
      <c r="L136" s="24">
        <f t="shared" si="7"/>
        <v>100</v>
      </c>
      <c r="M136" s="24">
        <f t="shared" si="8"/>
        <v>100</v>
      </c>
    </row>
    <row r="137" spans="2:13" s="3" customFormat="1" ht="10.5">
      <c r="B137" s="19"/>
      <c r="C137" s="19"/>
      <c r="D137" s="19"/>
      <c r="E137" s="19" t="s">
        <v>774</v>
      </c>
      <c r="F137" s="19" t="s">
        <v>775</v>
      </c>
      <c r="G137" s="20">
        <v>36100</v>
      </c>
      <c r="H137" s="20">
        <v>20450</v>
      </c>
      <c r="I137" s="20">
        <v>20450</v>
      </c>
      <c r="J137" s="20">
        <v>20750</v>
      </c>
      <c r="K137" s="20">
        <v>20750</v>
      </c>
      <c r="L137" s="21">
        <f t="shared" si="7"/>
        <v>100</v>
      </c>
      <c r="M137" s="21">
        <f t="shared" si="8"/>
        <v>100</v>
      </c>
    </row>
    <row r="138" spans="2:13" s="3" customFormat="1" ht="10.5">
      <c r="B138" s="19"/>
      <c r="C138" s="19" t="s">
        <v>230</v>
      </c>
      <c r="D138" s="19"/>
      <c r="E138" s="19"/>
      <c r="F138" s="19" t="s">
        <v>231</v>
      </c>
      <c r="G138" s="20">
        <f aca="true" t="shared" si="9" ref="G138:K139">+G139</f>
        <v>0</v>
      </c>
      <c r="H138" s="20">
        <f t="shared" si="9"/>
        <v>10000</v>
      </c>
      <c r="I138" s="20">
        <f t="shared" si="9"/>
        <v>10000</v>
      </c>
      <c r="J138" s="20">
        <f t="shared" si="9"/>
        <v>50000</v>
      </c>
      <c r="K138" s="20">
        <f t="shared" si="9"/>
        <v>50000</v>
      </c>
      <c r="L138" s="21">
        <f t="shared" si="7"/>
        <v>100</v>
      </c>
      <c r="M138" s="21">
        <f t="shared" si="8"/>
        <v>100</v>
      </c>
    </row>
    <row r="139" spans="1:13" s="2" customFormat="1" ht="15.75">
      <c r="A139" s="22" t="s">
        <v>789</v>
      </c>
      <c r="B139" s="22"/>
      <c r="C139" s="22"/>
      <c r="D139" s="22" t="s">
        <v>1124</v>
      </c>
      <c r="E139" s="22"/>
      <c r="F139" s="22" t="s">
        <v>1125</v>
      </c>
      <c r="G139" s="23">
        <f t="shared" si="9"/>
        <v>0</v>
      </c>
      <c r="H139" s="23">
        <f t="shared" si="9"/>
        <v>10000</v>
      </c>
      <c r="I139" s="23">
        <f t="shared" si="9"/>
        <v>10000</v>
      </c>
      <c r="J139" s="23">
        <f t="shared" si="9"/>
        <v>50000</v>
      </c>
      <c r="K139" s="23">
        <f t="shared" si="9"/>
        <v>50000</v>
      </c>
      <c r="L139" s="24">
        <f t="shared" si="7"/>
        <v>100</v>
      </c>
      <c r="M139" s="24">
        <f t="shared" si="8"/>
        <v>100</v>
      </c>
    </row>
    <row r="140" spans="2:13" s="3" customFormat="1" ht="10.5">
      <c r="B140" s="19"/>
      <c r="C140" s="19"/>
      <c r="D140" s="19"/>
      <c r="E140" s="19" t="s">
        <v>834</v>
      </c>
      <c r="F140" s="19" t="s">
        <v>835</v>
      </c>
      <c r="G140" s="20">
        <v>0</v>
      </c>
      <c r="H140" s="20">
        <v>10000</v>
      </c>
      <c r="I140" s="20">
        <v>10000</v>
      </c>
      <c r="J140" s="20">
        <v>50000</v>
      </c>
      <c r="K140" s="20">
        <v>50000</v>
      </c>
      <c r="L140" s="21">
        <f t="shared" si="7"/>
        <v>100</v>
      </c>
      <c r="M140" s="21">
        <f t="shared" si="8"/>
        <v>100</v>
      </c>
    </row>
    <row r="141" spans="2:13" s="3" customFormat="1" ht="10.5">
      <c r="B141" s="19"/>
      <c r="C141" s="19" t="s">
        <v>776</v>
      </c>
      <c r="D141" s="19"/>
      <c r="E141" s="19"/>
      <c r="F141" s="19" t="s">
        <v>777</v>
      </c>
      <c r="G141" s="20">
        <f>+G142+G146+G148+G150+G152+G154+G156+G159+G161+G163+G165</f>
        <v>130900</v>
      </c>
      <c r="H141" s="20">
        <f>+H142+H146+H148+H150+H152+H154+H156+H159+H161+H163+H165</f>
        <v>189583</v>
      </c>
      <c r="I141" s="20">
        <f>+I142+I146+I148+I150+I152+I154+I156+I159+I161+I163+I165</f>
        <v>189583</v>
      </c>
      <c r="J141" s="20">
        <f>+J142+J146+J148+J150+J152+J154+J156+J159+J161+J163+J165</f>
        <v>193205</v>
      </c>
      <c r="K141" s="20">
        <f>+K142+K146+K148+K150+K152+K154+K156+K159+K161+K163+K165</f>
        <v>193205</v>
      </c>
      <c r="L141" s="21">
        <f t="shared" si="7"/>
        <v>100</v>
      </c>
      <c r="M141" s="21">
        <f t="shared" si="8"/>
        <v>100</v>
      </c>
    </row>
    <row r="142" spans="1:13" s="2" customFormat="1" ht="15.75">
      <c r="A142" s="22" t="s">
        <v>792</v>
      </c>
      <c r="B142" s="22"/>
      <c r="C142" s="22"/>
      <c r="D142" s="22" t="s">
        <v>779</v>
      </c>
      <c r="E142" s="22"/>
      <c r="F142" s="22" t="s">
        <v>780</v>
      </c>
      <c r="G142" s="23">
        <f>+G143+G144+G145</f>
        <v>9200</v>
      </c>
      <c r="H142" s="23">
        <f>+H143+H144+H145</f>
        <v>9365</v>
      </c>
      <c r="I142" s="23">
        <f>+I143+I144+I145</f>
        <v>9365</v>
      </c>
      <c r="J142" s="23">
        <f>+J143+J144+J145</f>
        <v>9562</v>
      </c>
      <c r="K142" s="23">
        <f>+K143+K144+K145</f>
        <v>9562</v>
      </c>
      <c r="L142" s="24">
        <f t="shared" si="7"/>
        <v>100</v>
      </c>
      <c r="M142" s="24">
        <f t="shared" si="8"/>
        <v>100</v>
      </c>
    </row>
    <row r="143" spans="2:13" s="3" customFormat="1" ht="10.5">
      <c r="B143" s="19"/>
      <c r="C143" s="19"/>
      <c r="D143" s="19"/>
      <c r="E143" s="19" t="s">
        <v>639</v>
      </c>
      <c r="F143" s="19" t="s">
        <v>640</v>
      </c>
      <c r="G143" s="20">
        <v>2400</v>
      </c>
      <c r="H143" s="20">
        <v>2565</v>
      </c>
      <c r="I143" s="20">
        <v>7865</v>
      </c>
      <c r="J143" s="20">
        <v>5300</v>
      </c>
      <c r="K143" s="20">
        <v>5300</v>
      </c>
      <c r="L143" s="21">
        <f t="shared" si="7"/>
        <v>306.62768031189086</v>
      </c>
      <c r="M143" s="21">
        <f t="shared" si="8"/>
        <v>100</v>
      </c>
    </row>
    <row r="144" spans="2:13" s="3" customFormat="1" ht="10.5">
      <c r="B144" s="19"/>
      <c r="C144" s="19"/>
      <c r="D144" s="19"/>
      <c r="E144" s="19" t="s">
        <v>635</v>
      </c>
      <c r="F144" s="19" t="s">
        <v>636</v>
      </c>
      <c r="G144" s="20">
        <v>1500</v>
      </c>
      <c r="H144" s="20">
        <v>1500</v>
      </c>
      <c r="I144" s="20">
        <v>1500</v>
      </c>
      <c r="J144" s="20">
        <v>4262</v>
      </c>
      <c r="K144" s="20">
        <v>4262</v>
      </c>
      <c r="L144" s="21">
        <f t="shared" si="7"/>
        <v>100</v>
      </c>
      <c r="M144" s="21">
        <f t="shared" si="8"/>
        <v>100</v>
      </c>
    </row>
    <row r="145" spans="2:13" s="3" customFormat="1" ht="10.5">
      <c r="B145" s="19"/>
      <c r="C145" s="19"/>
      <c r="D145" s="19"/>
      <c r="E145" s="19" t="s">
        <v>643</v>
      </c>
      <c r="F145" s="19" t="s">
        <v>644</v>
      </c>
      <c r="G145" s="20">
        <v>5300</v>
      </c>
      <c r="H145" s="20">
        <v>5300</v>
      </c>
      <c r="I145" s="20">
        <v>0</v>
      </c>
      <c r="J145" s="20">
        <v>0</v>
      </c>
      <c r="K145" s="20">
        <v>0</v>
      </c>
      <c r="L145" s="21">
        <f t="shared" si="7"/>
        <v>0</v>
      </c>
      <c r="M145" s="21" t="str">
        <f t="shared" si="8"/>
        <v>**.**</v>
      </c>
    </row>
    <row r="146" spans="1:13" s="2" customFormat="1" ht="15.75">
      <c r="A146" s="22" t="s">
        <v>795</v>
      </c>
      <c r="B146" s="22"/>
      <c r="C146" s="22"/>
      <c r="D146" s="22" t="s">
        <v>782</v>
      </c>
      <c r="E146" s="22"/>
      <c r="F146" s="22" t="s">
        <v>1461</v>
      </c>
      <c r="G146" s="23">
        <f>+G147</f>
        <v>44100</v>
      </c>
      <c r="H146" s="23">
        <f>+H147</f>
        <v>39894</v>
      </c>
      <c r="I146" s="23">
        <f>+I147</f>
        <v>39894</v>
      </c>
      <c r="J146" s="23">
        <f>+J147</f>
        <v>40837</v>
      </c>
      <c r="K146" s="23">
        <f>+K147</f>
        <v>40837</v>
      </c>
      <c r="L146" s="24">
        <f t="shared" si="7"/>
        <v>100</v>
      </c>
      <c r="M146" s="24">
        <f t="shared" si="8"/>
        <v>100</v>
      </c>
    </row>
    <row r="147" spans="2:13" s="3" customFormat="1" ht="10.5">
      <c r="B147" s="19"/>
      <c r="C147" s="19"/>
      <c r="D147" s="19"/>
      <c r="E147" s="19" t="s">
        <v>643</v>
      </c>
      <c r="F147" s="19" t="s">
        <v>644</v>
      </c>
      <c r="G147" s="20">
        <v>44100</v>
      </c>
      <c r="H147" s="20">
        <v>39894</v>
      </c>
      <c r="I147" s="20">
        <v>39894</v>
      </c>
      <c r="J147" s="20">
        <v>40837</v>
      </c>
      <c r="K147" s="20">
        <v>40837</v>
      </c>
      <c r="L147" s="21">
        <f t="shared" si="7"/>
        <v>100</v>
      </c>
      <c r="M147" s="21">
        <f t="shared" si="8"/>
        <v>100</v>
      </c>
    </row>
    <row r="148" spans="1:13" s="2" customFormat="1" ht="15.75">
      <c r="A148" s="22" t="s">
        <v>797</v>
      </c>
      <c r="B148" s="22"/>
      <c r="C148" s="22"/>
      <c r="D148" s="22" t="s">
        <v>784</v>
      </c>
      <c r="E148" s="22"/>
      <c r="F148" s="22" t="s">
        <v>785</v>
      </c>
      <c r="G148" s="23">
        <f>+G149</f>
        <v>4100</v>
      </c>
      <c r="H148" s="23">
        <f>+H149</f>
        <v>4174</v>
      </c>
      <c r="I148" s="23">
        <f>+I149</f>
        <v>4174</v>
      </c>
      <c r="J148" s="23">
        <f>+J149</f>
        <v>4261</v>
      </c>
      <c r="K148" s="23">
        <f>+K149</f>
        <v>4261</v>
      </c>
      <c r="L148" s="24">
        <f t="shared" si="7"/>
        <v>100</v>
      </c>
      <c r="M148" s="24">
        <f t="shared" si="8"/>
        <v>100</v>
      </c>
    </row>
    <row r="149" spans="2:13" s="3" customFormat="1" ht="10.5">
      <c r="B149" s="19"/>
      <c r="C149" s="19"/>
      <c r="D149" s="19"/>
      <c r="E149" s="19" t="s">
        <v>643</v>
      </c>
      <c r="F149" s="19" t="s">
        <v>644</v>
      </c>
      <c r="G149" s="20">
        <v>4100</v>
      </c>
      <c r="H149" s="20">
        <v>4174</v>
      </c>
      <c r="I149" s="20">
        <v>4174</v>
      </c>
      <c r="J149" s="20">
        <v>4261</v>
      </c>
      <c r="K149" s="20">
        <v>4261</v>
      </c>
      <c r="L149" s="21">
        <f t="shared" si="7"/>
        <v>100</v>
      </c>
      <c r="M149" s="21">
        <f t="shared" si="8"/>
        <v>100</v>
      </c>
    </row>
    <row r="150" spans="1:13" s="2" customFormat="1" ht="15.75">
      <c r="A150" s="22" t="s">
        <v>801</v>
      </c>
      <c r="B150" s="22"/>
      <c r="C150" s="22"/>
      <c r="D150" s="22" t="s">
        <v>787</v>
      </c>
      <c r="E150" s="22"/>
      <c r="F150" s="22" t="s">
        <v>788</v>
      </c>
      <c r="G150" s="23">
        <f>+G151</f>
        <v>6900</v>
      </c>
      <c r="H150" s="23">
        <f>+H151</f>
        <v>3500</v>
      </c>
      <c r="I150" s="23">
        <f>+I151</f>
        <v>3500</v>
      </c>
      <c r="J150" s="23">
        <f>+J151</f>
        <v>3600</v>
      </c>
      <c r="K150" s="23">
        <f>+K151</f>
        <v>3600</v>
      </c>
      <c r="L150" s="24">
        <f t="shared" si="7"/>
        <v>100</v>
      </c>
      <c r="M150" s="24">
        <f t="shared" si="8"/>
        <v>100</v>
      </c>
    </row>
    <row r="151" spans="2:13" s="3" customFormat="1" ht="10.5">
      <c r="B151" s="19"/>
      <c r="C151" s="19"/>
      <c r="D151" s="19"/>
      <c r="E151" s="19" t="s">
        <v>643</v>
      </c>
      <c r="F151" s="19" t="s">
        <v>644</v>
      </c>
      <c r="G151" s="20">
        <v>6900</v>
      </c>
      <c r="H151" s="20">
        <v>3500</v>
      </c>
      <c r="I151" s="20">
        <v>3500</v>
      </c>
      <c r="J151" s="20">
        <v>3600</v>
      </c>
      <c r="K151" s="20">
        <v>3600</v>
      </c>
      <c r="L151" s="21">
        <f t="shared" si="7"/>
        <v>100</v>
      </c>
      <c r="M151" s="21">
        <f t="shared" si="8"/>
        <v>100</v>
      </c>
    </row>
    <row r="152" spans="1:13" s="2" customFormat="1" ht="15.75">
      <c r="A152" s="22" t="s">
        <v>805</v>
      </c>
      <c r="B152" s="22"/>
      <c r="C152" s="22"/>
      <c r="D152" s="22" t="s">
        <v>790</v>
      </c>
      <c r="E152" s="22"/>
      <c r="F152" s="22" t="s">
        <v>791</v>
      </c>
      <c r="G152" s="23">
        <f>+G153</f>
        <v>6400</v>
      </c>
      <c r="H152" s="23">
        <f>+H153</f>
        <v>6515</v>
      </c>
      <c r="I152" s="23">
        <f>+I153</f>
        <v>6515</v>
      </c>
      <c r="J152" s="23">
        <f>+J153</f>
        <v>6652</v>
      </c>
      <c r="K152" s="23">
        <f>+K153</f>
        <v>6652</v>
      </c>
      <c r="L152" s="24">
        <f t="shared" si="7"/>
        <v>100</v>
      </c>
      <c r="M152" s="24">
        <f t="shared" si="8"/>
        <v>100</v>
      </c>
    </row>
    <row r="153" spans="2:13" s="3" customFormat="1" ht="10.5">
      <c r="B153" s="19"/>
      <c r="C153" s="19"/>
      <c r="D153" s="19"/>
      <c r="E153" s="19" t="s">
        <v>643</v>
      </c>
      <c r="F153" s="19" t="s">
        <v>644</v>
      </c>
      <c r="G153" s="20">
        <v>6400</v>
      </c>
      <c r="H153" s="20">
        <v>6515</v>
      </c>
      <c r="I153" s="20">
        <v>6515</v>
      </c>
      <c r="J153" s="20">
        <v>6652</v>
      </c>
      <c r="K153" s="20">
        <v>6652</v>
      </c>
      <c r="L153" s="21">
        <f t="shared" si="7"/>
        <v>100</v>
      </c>
      <c r="M153" s="21">
        <f t="shared" si="8"/>
        <v>100</v>
      </c>
    </row>
    <row r="154" spans="1:13" s="2" customFormat="1" ht="15.75">
      <c r="A154" s="22" t="s">
        <v>808</v>
      </c>
      <c r="B154" s="22"/>
      <c r="C154" s="22"/>
      <c r="D154" s="22" t="s">
        <v>793</v>
      </c>
      <c r="E154" s="22"/>
      <c r="F154" s="22" t="s">
        <v>794</v>
      </c>
      <c r="G154" s="23">
        <f>+G155</f>
        <v>23500</v>
      </c>
      <c r="H154" s="23">
        <f>+H155</f>
        <v>23923</v>
      </c>
      <c r="I154" s="23">
        <f>+I155</f>
        <v>23923</v>
      </c>
      <c r="J154" s="23">
        <f>+J155</f>
        <v>24425</v>
      </c>
      <c r="K154" s="23">
        <f>+K155</f>
        <v>24425</v>
      </c>
      <c r="L154" s="24">
        <f t="shared" si="7"/>
        <v>100</v>
      </c>
      <c r="M154" s="24">
        <f t="shared" si="8"/>
        <v>100</v>
      </c>
    </row>
    <row r="155" spans="2:13" s="3" customFormat="1" ht="10.5">
      <c r="B155" s="19"/>
      <c r="C155" s="19"/>
      <c r="D155" s="19"/>
      <c r="E155" s="19" t="s">
        <v>739</v>
      </c>
      <c r="F155" s="19" t="s">
        <v>740</v>
      </c>
      <c r="G155" s="20">
        <v>23500</v>
      </c>
      <c r="H155" s="20">
        <v>23923</v>
      </c>
      <c r="I155" s="20">
        <v>23923</v>
      </c>
      <c r="J155" s="20">
        <v>24425</v>
      </c>
      <c r="K155" s="20">
        <v>24425</v>
      </c>
      <c r="L155" s="21">
        <f t="shared" si="7"/>
        <v>100</v>
      </c>
      <c r="M155" s="21">
        <f t="shared" si="8"/>
        <v>100</v>
      </c>
    </row>
    <row r="156" spans="1:13" s="2" customFormat="1" ht="15.75">
      <c r="A156" s="22" t="s">
        <v>811</v>
      </c>
      <c r="B156" s="22"/>
      <c r="C156" s="22"/>
      <c r="D156" s="22" t="s">
        <v>796</v>
      </c>
      <c r="E156" s="22"/>
      <c r="F156" s="22" t="s">
        <v>1269</v>
      </c>
      <c r="G156" s="23">
        <f>+G157+G158</f>
        <v>3700</v>
      </c>
      <c r="H156" s="23">
        <f>+H157+H158</f>
        <v>2318</v>
      </c>
      <c r="I156" s="23">
        <f>+I157+I158</f>
        <v>2318</v>
      </c>
      <c r="J156" s="23">
        <f>+J157+J158</f>
        <v>2429</v>
      </c>
      <c r="K156" s="23">
        <f>+K157+K158</f>
        <v>2429</v>
      </c>
      <c r="L156" s="24">
        <f t="shared" si="7"/>
        <v>100</v>
      </c>
      <c r="M156" s="24">
        <f t="shared" si="8"/>
        <v>100</v>
      </c>
    </row>
    <row r="157" spans="2:13" s="3" customFormat="1" ht="10.5">
      <c r="B157" s="19"/>
      <c r="C157" s="19"/>
      <c r="D157" s="19"/>
      <c r="E157" s="19" t="s">
        <v>639</v>
      </c>
      <c r="F157" s="19" t="s">
        <v>640</v>
      </c>
      <c r="G157" s="20">
        <v>840</v>
      </c>
      <c r="H157" s="20">
        <v>958</v>
      </c>
      <c r="I157" s="20">
        <v>958</v>
      </c>
      <c r="J157" s="20">
        <v>840</v>
      </c>
      <c r="K157" s="20">
        <v>840</v>
      </c>
      <c r="L157" s="21">
        <f t="shared" si="7"/>
        <v>100</v>
      </c>
      <c r="M157" s="21">
        <f t="shared" si="8"/>
        <v>100</v>
      </c>
    </row>
    <row r="158" spans="2:13" s="3" customFormat="1" ht="10.5">
      <c r="B158" s="19"/>
      <c r="C158" s="19"/>
      <c r="D158" s="19"/>
      <c r="E158" s="19" t="s">
        <v>643</v>
      </c>
      <c r="F158" s="19" t="s">
        <v>644</v>
      </c>
      <c r="G158" s="20">
        <v>2860</v>
      </c>
      <c r="H158" s="20">
        <v>1360</v>
      </c>
      <c r="I158" s="20">
        <v>1360</v>
      </c>
      <c r="J158" s="20">
        <v>1589</v>
      </c>
      <c r="K158" s="20">
        <v>1589</v>
      </c>
      <c r="L158" s="21">
        <f t="shared" si="7"/>
        <v>100</v>
      </c>
      <c r="M158" s="21">
        <f t="shared" si="8"/>
        <v>100</v>
      </c>
    </row>
    <row r="159" spans="1:13" s="2" customFormat="1" ht="15.75">
      <c r="A159" s="22" t="s">
        <v>813</v>
      </c>
      <c r="B159" s="22"/>
      <c r="C159" s="22"/>
      <c r="D159" s="22" t="s">
        <v>798</v>
      </c>
      <c r="E159" s="22"/>
      <c r="F159" s="22" t="s">
        <v>1462</v>
      </c>
      <c r="G159" s="23">
        <f>+G160</f>
        <v>33000</v>
      </c>
      <c r="H159" s="23">
        <f>+H160</f>
        <v>33594</v>
      </c>
      <c r="I159" s="23">
        <f>+I160</f>
        <v>33594</v>
      </c>
      <c r="J159" s="23">
        <f>+J160</f>
        <v>34299</v>
      </c>
      <c r="K159" s="23">
        <f>+K160</f>
        <v>34299</v>
      </c>
      <c r="L159" s="24">
        <f t="shared" si="7"/>
        <v>100</v>
      </c>
      <c r="M159" s="24">
        <f t="shared" si="8"/>
        <v>100</v>
      </c>
    </row>
    <row r="160" spans="2:13" s="3" customFormat="1" ht="10.5">
      <c r="B160" s="19"/>
      <c r="C160" s="19"/>
      <c r="D160" s="19"/>
      <c r="E160" s="19" t="s">
        <v>643</v>
      </c>
      <c r="F160" s="19" t="s">
        <v>644</v>
      </c>
      <c r="G160" s="20">
        <v>33000</v>
      </c>
      <c r="H160" s="20">
        <v>33594</v>
      </c>
      <c r="I160" s="20">
        <v>33594</v>
      </c>
      <c r="J160" s="20">
        <v>34299</v>
      </c>
      <c r="K160" s="20">
        <v>34299</v>
      </c>
      <c r="L160" s="21">
        <f t="shared" si="7"/>
        <v>100</v>
      </c>
      <c r="M160" s="21">
        <f t="shared" si="8"/>
        <v>100</v>
      </c>
    </row>
    <row r="161" spans="1:13" s="2" customFormat="1" ht="15.75">
      <c r="A161" s="22" t="s">
        <v>815</v>
      </c>
      <c r="B161" s="22"/>
      <c r="C161" s="22"/>
      <c r="D161" s="22" t="s">
        <v>1126</v>
      </c>
      <c r="E161" s="22"/>
      <c r="F161" s="22" t="s">
        <v>1463</v>
      </c>
      <c r="G161" s="23">
        <f>+G162</f>
        <v>0</v>
      </c>
      <c r="H161" s="23">
        <f>+H162</f>
        <v>6000</v>
      </c>
      <c r="I161" s="23">
        <f>+I162</f>
        <v>6000</v>
      </c>
      <c r="J161" s="23">
        <f>+J162</f>
        <v>6540</v>
      </c>
      <c r="K161" s="23">
        <f>+K162</f>
        <v>6540</v>
      </c>
      <c r="L161" s="24">
        <f t="shared" si="7"/>
        <v>100</v>
      </c>
      <c r="M161" s="24">
        <f t="shared" si="8"/>
        <v>100</v>
      </c>
    </row>
    <row r="162" spans="2:13" s="3" customFormat="1" ht="10.5">
      <c r="B162" s="19"/>
      <c r="C162" s="19"/>
      <c r="D162" s="19"/>
      <c r="E162" s="19" t="s">
        <v>834</v>
      </c>
      <c r="F162" s="19" t="s">
        <v>835</v>
      </c>
      <c r="G162" s="20">
        <v>0</v>
      </c>
      <c r="H162" s="20">
        <v>6000</v>
      </c>
      <c r="I162" s="20">
        <v>6000</v>
      </c>
      <c r="J162" s="20">
        <v>6540</v>
      </c>
      <c r="K162" s="20">
        <v>6540</v>
      </c>
      <c r="L162" s="21">
        <f t="shared" si="7"/>
        <v>100</v>
      </c>
      <c r="M162" s="21">
        <f t="shared" si="8"/>
        <v>100</v>
      </c>
    </row>
    <row r="163" spans="1:13" s="2" customFormat="1" ht="15.75">
      <c r="A163" s="22" t="s">
        <v>817</v>
      </c>
      <c r="B163" s="22"/>
      <c r="C163" s="22"/>
      <c r="D163" s="22" t="s">
        <v>1127</v>
      </c>
      <c r="E163" s="22"/>
      <c r="F163" s="22" t="s">
        <v>1128</v>
      </c>
      <c r="G163" s="23">
        <f>+G164</f>
        <v>0</v>
      </c>
      <c r="H163" s="23">
        <f>+H164</f>
        <v>20000</v>
      </c>
      <c r="I163" s="23">
        <f>+I164</f>
        <v>20000</v>
      </c>
      <c r="J163" s="23">
        <f>+J164</f>
        <v>20000</v>
      </c>
      <c r="K163" s="23">
        <f>+K164</f>
        <v>20000</v>
      </c>
      <c r="L163" s="24">
        <f t="shared" si="7"/>
        <v>100</v>
      </c>
      <c r="M163" s="24">
        <f t="shared" si="8"/>
        <v>100</v>
      </c>
    </row>
    <row r="164" spans="2:13" s="3" customFormat="1" ht="10.5">
      <c r="B164" s="19"/>
      <c r="C164" s="19"/>
      <c r="D164" s="19"/>
      <c r="E164" s="19" t="s">
        <v>635</v>
      </c>
      <c r="F164" s="19" t="s">
        <v>636</v>
      </c>
      <c r="G164" s="20">
        <v>0</v>
      </c>
      <c r="H164" s="20">
        <v>20000</v>
      </c>
      <c r="I164" s="20">
        <v>20000</v>
      </c>
      <c r="J164" s="20">
        <v>20000</v>
      </c>
      <c r="K164" s="20">
        <v>20000</v>
      </c>
      <c r="L164" s="21">
        <f t="shared" si="7"/>
        <v>100</v>
      </c>
      <c r="M164" s="21">
        <f t="shared" si="8"/>
        <v>100</v>
      </c>
    </row>
    <row r="165" spans="1:13" s="2" customFormat="1" ht="15.75">
      <c r="A165" s="22" t="s">
        <v>818</v>
      </c>
      <c r="B165" s="22"/>
      <c r="C165" s="22"/>
      <c r="D165" s="22" t="s">
        <v>1275</v>
      </c>
      <c r="E165" s="22"/>
      <c r="F165" s="22" t="s">
        <v>1276</v>
      </c>
      <c r="G165" s="23">
        <f>+G166</f>
        <v>0</v>
      </c>
      <c r="H165" s="23">
        <f>+H166</f>
        <v>40300</v>
      </c>
      <c r="I165" s="23">
        <f>+I166</f>
        <v>40300</v>
      </c>
      <c r="J165" s="23">
        <f>+J166</f>
        <v>40600</v>
      </c>
      <c r="K165" s="23">
        <f>+K166</f>
        <v>40600</v>
      </c>
      <c r="L165" s="24">
        <f t="shared" si="7"/>
        <v>100</v>
      </c>
      <c r="M165" s="24">
        <f t="shared" si="8"/>
        <v>100</v>
      </c>
    </row>
    <row r="166" spans="2:13" s="3" customFormat="1" ht="10.5">
      <c r="B166" s="19"/>
      <c r="C166" s="19"/>
      <c r="D166" s="19"/>
      <c r="E166" s="19" t="s">
        <v>739</v>
      </c>
      <c r="F166" s="19" t="s">
        <v>740</v>
      </c>
      <c r="G166" s="20">
        <v>0</v>
      </c>
      <c r="H166" s="20">
        <v>40300</v>
      </c>
      <c r="I166" s="20">
        <v>40300</v>
      </c>
      <c r="J166" s="20">
        <v>40600</v>
      </c>
      <c r="K166" s="20">
        <v>40600</v>
      </c>
      <c r="L166" s="21">
        <f t="shared" si="7"/>
        <v>100</v>
      </c>
      <c r="M166" s="21">
        <f t="shared" si="8"/>
        <v>100</v>
      </c>
    </row>
    <row r="167" spans="2:13" s="3" customFormat="1" ht="10.5">
      <c r="B167" s="19"/>
      <c r="C167" s="19" t="s">
        <v>799</v>
      </c>
      <c r="D167" s="19"/>
      <c r="E167" s="19"/>
      <c r="F167" s="19" t="s">
        <v>800</v>
      </c>
      <c r="G167" s="20">
        <f>+G168+G170+G172+G174+G177+G179+G181+G184+G186+G188</f>
        <v>170400</v>
      </c>
      <c r="H167" s="20">
        <f>+H168+H170+H172+H174+H177+H179+H181+H184+H186+H188</f>
        <v>420163</v>
      </c>
      <c r="I167" s="20">
        <f>+I168+I170+I172+I174+I177+I179+I181+I184+I186+I188</f>
        <v>394011</v>
      </c>
      <c r="J167" s="20">
        <f>+J168+J170+J172+J174+J177+J179+J181+J184+J186+J188</f>
        <v>143933</v>
      </c>
      <c r="K167" s="20">
        <f>+K168+K170+K172+K174+K177+K179+K181+K184+K186+K188</f>
        <v>106913</v>
      </c>
      <c r="L167" s="21">
        <f t="shared" si="7"/>
        <v>93.77574893553216</v>
      </c>
      <c r="M167" s="21">
        <f t="shared" si="8"/>
        <v>74.27969958244461</v>
      </c>
    </row>
    <row r="168" spans="1:13" s="2" customFormat="1" ht="15.75">
      <c r="A168" s="22" t="s">
        <v>820</v>
      </c>
      <c r="B168" s="22"/>
      <c r="C168" s="22"/>
      <c r="D168" s="22" t="s">
        <v>802</v>
      </c>
      <c r="E168" s="22"/>
      <c r="F168" s="22" t="s">
        <v>1392</v>
      </c>
      <c r="G168" s="23">
        <f>+G169</f>
        <v>56800</v>
      </c>
      <c r="H168" s="23">
        <f>+H169</f>
        <v>69500</v>
      </c>
      <c r="I168" s="23">
        <f>+I169</f>
        <v>69500</v>
      </c>
      <c r="J168" s="23">
        <f>+J169</f>
        <v>71100</v>
      </c>
      <c r="K168" s="23">
        <f>+K169</f>
        <v>71100</v>
      </c>
      <c r="L168" s="24">
        <f t="shared" si="7"/>
        <v>100</v>
      </c>
      <c r="M168" s="24">
        <f t="shared" si="8"/>
        <v>100</v>
      </c>
    </row>
    <row r="169" spans="2:13" s="3" customFormat="1" ht="10.5">
      <c r="B169" s="19"/>
      <c r="C169" s="19"/>
      <c r="D169" s="19"/>
      <c r="E169" s="19" t="s">
        <v>607</v>
      </c>
      <c r="F169" s="19" t="s">
        <v>608</v>
      </c>
      <c r="G169" s="20">
        <v>56800</v>
      </c>
      <c r="H169" s="20">
        <v>69500</v>
      </c>
      <c r="I169" s="20">
        <v>69500</v>
      </c>
      <c r="J169" s="20">
        <v>71100</v>
      </c>
      <c r="K169" s="20">
        <v>71100</v>
      </c>
      <c r="L169" s="21">
        <f t="shared" si="7"/>
        <v>100</v>
      </c>
      <c r="M169" s="21">
        <f t="shared" si="8"/>
        <v>100</v>
      </c>
    </row>
    <row r="170" spans="1:13" s="2" customFormat="1" ht="15.75">
      <c r="A170" s="22" t="s">
        <v>825</v>
      </c>
      <c r="B170" s="22"/>
      <c r="C170" s="22"/>
      <c r="D170" s="22" t="s">
        <v>806</v>
      </c>
      <c r="E170" s="22"/>
      <c r="F170" s="22" t="s">
        <v>807</v>
      </c>
      <c r="G170" s="23">
        <f>+G171</f>
        <v>300</v>
      </c>
      <c r="H170" s="23">
        <f>+H171</f>
        <v>0</v>
      </c>
      <c r="I170" s="23">
        <f>+I171</f>
        <v>0</v>
      </c>
      <c r="J170" s="23">
        <f>+J171</f>
        <v>0</v>
      </c>
      <c r="K170" s="23">
        <f>+K171</f>
        <v>0</v>
      </c>
      <c r="L170" s="24" t="str">
        <f t="shared" si="7"/>
        <v>**.**</v>
      </c>
      <c r="M170" s="24" t="str">
        <f t="shared" si="8"/>
        <v>**.**</v>
      </c>
    </row>
    <row r="171" spans="2:13" s="3" customFormat="1" ht="10.5">
      <c r="B171" s="19"/>
      <c r="C171" s="19"/>
      <c r="D171" s="19"/>
      <c r="E171" s="19" t="s">
        <v>739</v>
      </c>
      <c r="F171" s="19" t="s">
        <v>740</v>
      </c>
      <c r="G171" s="20">
        <v>300</v>
      </c>
      <c r="H171" s="20">
        <v>0</v>
      </c>
      <c r="I171" s="20">
        <v>0</v>
      </c>
      <c r="J171" s="20">
        <v>0</v>
      </c>
      <c r="K171" s="20">
        <v>0</v>
      </c>
      <c r="L171" s="21" t="str">
        <f t="shared" si="7"/>
        <v>**.**</v>
      </c>
      <c r="M171" s="21" t="str">
        <f t="shared" si="8"/>
        <v>**.**</v>
      </c>
    </row>
    <row r="172" spans="1:13" s="2" customFormat="1" ht="15.75">
      <c r="A172" s="22" t="s">
        <v>827</v>
      </c>
      <c r="B172" s="22"/>
      <c r="C172" s="22"/>
      <c r="D172" s="22" t="s">
        <v>809</v>
      </c>
      <c r="E172" s="22"/>
      <c r="F172" s="22" t="s">
        <v>810</v>
      </c>
      <c r="G172" s="23">
        <f>+G173</f>
        <v>2400</v>
      </c>
      <c r="H172" s="23">
        <f>+H173</f>
        <v>0</v>
      </c>
      <c r="I172" s="23">
        <f>+I173</f>
        <v>0</v>
      </c>
      <c r="J172" s="23">
        <f>+J173</f>
        <v>0</v>
      </c>
      <c r="K172" s="23">
        <f>+K173</f>
        <v>0</v>
      </c>
      <c r="L172" s="24" t="str">
        <f t="shared" si="7"/>
        <v>**.**</v>
      </c>
      <c r="M172" s="24" t="str">
        <f t="shared" si="8"/>
        <v>**.**</v>
      </c>
    </row>
    <row r="173" spans="2:13" s="3" customFormat="1" ht="10.5">
      <c r="B173" s="19"/>
      <c r="C173" s="19"/>
      <c r="D173" s="19"/>
      <c r="E173" s="19" t="s">
        <v>739</v>
      </c>
      <c r="F173" s="19" t="s">
        <v>740</v>
      </c>
      <c r="G173" s="20">
        <v>2400</v>
      </c>
      <c r="H173" s="20">
        <v>0</v>
      </c>
      <c r="I173" s="20">
        <v>0</v>
      </c>
      <c r="J173" s="20">
        <v>0</v>
      </c>
      <c r="K173" s="20">
        <v>0</v>
      </c>
      <c r="L173" s="21" t="str">
        <f t="shared" si="7"/>
        <v>**.**</v>
      </c>
      <c r="M173" s="21" t="str">
        <f t="shared" si="8"/>
        <v>**.**</v>
      </c>
    </row>
    <row r="174" spans="1:13" s="2" customFormat="1" ht="15.75">
      <c r="A174" s="22" t="s">
        <v>830</v>
      </c>
      <c r="B174" s="22"/>
      <c r="C174" s="22"/>
      <c r="D174" s="22" t="s">
        <v>812</v>
      </c>
      <c r="E174" s="22"/>
      <c r="F174" s="22" t="s">
        <v>1393</v>
      </c>
      <c r="G174" s="23">
        <f>+G175+G176</f>
        <v>18800</v>
      </c>
      <c r="H174" s="23">
        <f>+H175+H176</f>
        <v>19400</v>
      </c>
      <c r="I174" s="23">
        <f>+I175+I176</f>
        <v>19400</v>
      </c>
      <c r="J174" s="23">
        <f>+J175+J176</f>
        <v>19960</v>
      </c>
      <c r="K174" s="23">
        <f>+K175+K176</f>
        <v>19960</v>
      </c>
      <c r="L174" s="24">
        <f t="shared" si="7"/>
        <v>100</v>
      </c>
      <c r="M174" s="24">
        <f t="shared" si="8"/>
        <v>100</v>
      </c>
    </row>
    <row r="175" spans="2:13" s="3" customFormat="1" ht="10.5">
      <c r="B175" s="19"/>
      <c r="C175" s="19"/>
      <c r="D175" s="19"/>
      <c r="E175" s="19" t="s">
        <v>739</v>
      </c>
      <c r="F175" s="19" t="s">
        <v>740</v>
      </c>
      <c r="G175" s="20">
        <v>18000</v>
      </c>
      <c r="H175" s="20">
        <v>19400</v>
      </c>
      <c r="I175" s="20">
        <v>19400</v>
      </c>
      <c r="J175" s="20">
        <v>18000</v>
      </c>
      <c r="K175" s="20">
        <v>18000</v>
      </c>
      <c r="L175" s="21">
        <f t="shared" si="7"/>
        <v>100</v>
      </c>
      <c r="M175" s="21">
        <f t="shared" si="8"/>
        <v>100</v>
      </c>
    </row>
    <row r="176" spans="2:13" s="3" customFormat="1" ht="10.5">
      <c r="B176" s="19"/>
      <c r="C176" s="19"/>
      <c r="D176" s="19"/>
      <c r="E176" s="19" t="s">
        <v>236</v>
      </c>
      <c r="F176" s="19" t="s">
        <v>237</v>
      </c>
      <c r="G176" s="20">
        <v>800</v>
      </c>
      <c r="H176" s="20">
        <v>0</v>
      </c>
      <c r="I176" s="20">
        <v>0</v>
      </c>
      <c r="J176" s="20">
        <v>1960</v>
      </c>
      <c r="K176" s="20">
        <v>1960</v>
      </c>
      <c r="L176" s="21" t="str">
        <f t="shared" si="7"/>
        <v>**.**</v>
      </c>
      <c r="M176" s="21">
        <f t="shared" si="8"/>
        <v>100</v>
      </c>
    </row>
    <row r="177" spans="1:13" s="2" customFormat="1" ht="15.75">
      <c r="A177" s="22" t="s">
        <v>832</v>
      </c>
      <c r="B177" s="22"/>
      <c r="C177" s="22"/>
      <c r="D177" s="22" t="s">
        <v>814</v>
      </c>
      <c r="E177" s="22"/>
      <c r="F177" s="22" t="s">
        <v>1394</v>
      </c>
      <c r="G177" s="23">
        <f>+G178</f>
        <v>10100</v>
      </c>
      <c r="H177" s="23">
        <f>+H178</f>
        <v>11751</v>
      </c>
      <c r="I177" s="23">
        <f>+I178</f>
        <v>11751</v>
      </c>
      <c r="J177" s="23">
        <f>+J178</f>
        <v>12430</v>
      </c>
      <c r="K177" s="23">
        <f>+K178</f>
        <v>12430</v>
      </c>
      <c r="L177" s="24">
        <f t="shared" si="7"/>
        <v>100</v>
      </c>
      <c r="M177" s="24">
        <f t="shared" si="8"/>
        <v>100</v>
      </c>
    </row>
    <row r="178" spans="2:13" s="3" customFormat="1" ht="10.5">
      <c r="B178" s="19"/>
      <c r="C178" s="19"/>
      <c r="D178" s="19"/>
      <c r="E178" s="19" t="s">
        <v>739</v>
      </c>
      <c r="F178" s="19" t="s">
        <v>740</v>
      </c>
      <c r="G178" s="20">
        <v>10100</v>
      </c>
      <c r="H178" s="20">
        <v>11751</v>
      </c>
      <c r="I178" s="20">
        <v>11751</v>
      </c>
      <c r="J178" s="20">
        <v>12430</v>
      </c>
      <c r="K178" s="20">
        <v>12430</v>
      </c>
      <c r="L178" s="21">
        <f t="shared" si="7"/>
        <v>100</v>
      </c>
      <c r="M178" s="21">
        <f t="shared" si="8"/>
        <v>100</v>
      </c>
    </row>
    <row r="179" spans="1:13" s="2" customFormat="1" ht="15.75">
      <c r="A179" s="22" t="s">
        <v>838</v>
      </c>
      <c r="B179" s="22"/>
      <c r="C179" s="22"/>
      <c r="D179" s="22" t="s">
        <v>816</v>
      </c>
      <c r="E179" s="22"/>
      <c r="F179" s="22" t="s">
        <v>1395</v>
      </c>
      <c r="G179" s="23">
        <f>+G180</f>
        <v>31000</v>
      </c>
      <c r="H179" s="23">
        <f>+H180</f>
        <v>36152</v>
      </c>
      <c r="I179" s="23">
        <f>+I180</f>
        <v>0</v>
      </c>
      <c r="J179" s="23">
        <f>+J180</f>
        <v>37020</v>
      </c>
      <c r="K179" s="23">
        <f>+K180</f>
        <v>0</v>
      </c>
      <c r="L179" s="24">
        <f t="shared" si="7"/>
        <v>0</v>
      </c>
      <c r="M179" s="24">
        <f t="shared" si="8"/>
        <v>0</v>
      </c>
    </row>
    <row r="180" spans="2:13" s="3" customFormat="1" ht="10.5">
      <c r="B180" s="19"/>
      <c r="C180" s="19"/>
      <c r="D180" s="19"/>
      <c r="E180" s="19" t="s">
        <v>739</v>
      </c>
      <c r="F180" s="19" t="s">
        <v>740</v>
      </c>
      <c r="G180" s="20">
        <v>31000</v>
      </c>
      <c r="H180" s="20">
        <v>36152</v>
      </c>
      <c r="I180" s="20">
        <v>0</v>
      </c>
      <c r="J180" s="20">
        <v>37020</v>
      </c>
      <c r="K180" s="20">
        <v>0</v>
      </c>
      <c r="L180" s="21">
        <f t="shared" si="7"/>
        <v>0</v>
      </c>
      <c r="M180" s="21">
        <f t="shared" si="8"/>
        <v>0</v>
      </c>
    </row>
    <row r="181" spans="1:13" s="2" customFormat="1" ht="15.75">
      <c r="A181" s="22" t="s">
        <v>841</v>
      </c>
      <c r="B181" s="22"/>
      <c r="C181" s="22"/>
      <c r="D181" s="22" t="s">
        <v>819</v>
      </c>
      <c r="E181" s="22"/>
      <c r="F181" s="22" t="s">
        <v>1396</v>
      </c>
      <c r="G181" s="23">
        <f>+G182+G183</f>
        <v>50000</v>
      </c>
      <c r="H181" s="23">
        <f>+H182+H183</f>
        <v>280000</v>
      </c>
      <c r="I181" s="23">
        <f>+I182+I183</f>
        <v>290000</v>
      </c>
      <c r="J181" s="23">
        <f>+J182+J183</f>
        <v>0</v>
      </c>
      <c r="K181" s="23">
        <f>+K182+K183</f>
        <v>0</v>
      </c>
      <c r="L181" s="24">
        <f t="shared" si="7"/>
        <v>103.57142857142858</v>
      </c>
      <c r="M181" s="24" t="str">
        <f t="shared" si="8"/>
        <v>**.**</v>
      </c>
    </row>
    <row r="182" spans="2:13" s="3" customFormat="1" ht="10.5">
      <c r="B182" s="19"/>
      <c r="C182" s="19"/>
      <c r="D182" s="19"/>
      <c r="E182" s="19" t="s">
        <v>639</v>
      </c>
      <c r="F182" s="19" t="s">
        <v>640</v>
      </c>
      <c r="G182" s="20">
        <v>1000</v>
      </c>
      <c r="H182" s="20">
        <v>0</v>
      </c>
      <c r="I182" s="20">
        <v>0</v>
      </c>
      <c r="J182" s="20">
        <v>0</v>
      </c>
      <c r="K182" s="20">
        <v>0</v>
      </c>
      <c r="L182" s="21" t="str">
        <f t="shared" si="7"/>
        <v>**.**</v>
      </c>
      <c r="M182" s="21" t="str">
        <f t="shared" si="8"/>
        <v>**.**</v>
      </c>
    </row>
    <row r="183" spans="2:13" s="3" customFormat="1" ht="10.5">
      <c r="B183" s="19"/>
      <c r="C183" s="19"/>
      <c r="D183" s="19"/>
      <c r="E183" s="19" t="s">
        <v>749</v>
      </c>
      <c r="F183" s="19" t="s">
        <v>750</v>
      </c>
      <c r="G183" s="20">
        <v>49000</v>
      </c>
      <c r="H183" s="20">
        <v>280000</v>
      </c>
      <c r="I183" s="20">
        <v>290000</v>
      </c>
      <c r="J183" s="20">
        <v>0</v>
      </c>
      <c r="K183" s="20">
        <v>0</v>
      </c>
      <c r="L183" s="21">
        <f t="shared" si="7"/>
        <v>103.57142857142858</v>
      </c>
      <c r="M183" s="21" t="str">
        <f t="shared" si="8"/>
        <v>**.**</v>
      </c>
    </row>
    <row r="184" spans="1:13" s="2" customFormat="1" ht="15.75">
      <c r="A184" s="22" t="s">
        <v>844</v>
      </c>
      <c r="B184" s="22"/>
      <c r="C184" s="22"/>
      <c r="D184" s="22" t="s">
        <v>821</v>
      </c>
      <c r="E184" s="22"/>
      <c r="F184" s="22" t="s">
        <v>822</v>
      </c>
      <c r="G184" s="23">
        <f>+G185</f>
        <v>1000</v>
      </c>
      <c r="H184" s="23">
        <f>+H185</f>
        <v>100</v>
      </c>
      <c r="I184" s="23">
        <f>+I185</f>
        <v>100</v>
      </c>
      <c r="J184" s="23">
        <f>+J185</f>
        <v>100</v>
      </c>
      <c r="K184" s="23">
        <f>+K185</f>
        <v>100</v>
      </c>
      <c r="L184" s="24">
        <f t="shared" si="7"/>
        <v>100</v>
      </c>
      <c r="M184" s="24">
        <f t="shared" si="8"/>
        <v>100</v>
      </c>
    </row>
    <row r="185" spans="2:13" s="3" customFormat="1" ht="10.5">
      <c r="B185" s="19"/>
      <c r="C185" s="19"/>
      <c r="D185" s="19"/>
      <c r="E185" s="19" t="s">
        <v>739</v>
      </c>
      <c r="F185" s="19" t="s">
        <v>740</v>
      </c>
      <c r="G185" s="20">
        <v>1000</v>
      </c>
      <c r="H185" s="20">
        <v>100</v>
      </c>
      <c r="I185" s="20">
        <v>100</v>
      </c>
      <c r="J185" s="20">
        <v>100</v>
      </c>
      <c r="K185" s="20">
        <v>100</v>
      </c>
      <c r="L185" s="21">
        <f t="shared" si="7"/>
        <v>100</v>
      </c>
      <c r="M185" s="21">
        <f t="shared" si="8"/>
        <v>100</v>
      </c>
    </row>
    <row r="186" spans="1:13" s="2" customFormat="1" ht="15.75">
      <c r="A186" s="22" t="s">
        <v>846</v>
      </c>
      <c r="B186" s="22"/>
      <c r="C186" s="22"/>
      <c r="D186" s="22" t="s">
        <v>1129</v>
      </c>
      <c r="E186" s="22"/>
      <c r="F186" s="22" t="s">
        <v>1130</v>
      </c>
      <c r="G186" s="23">
        <f>+G187</f>
        <v>0</v>
      </c>
      <c r="H186" s="23">
        <f>+H187</f>
        <v>500</v>
      </c>
      <c r="I186" s="23">
        <f>+I187</f>
        <v>500</v>
      </c>
      <c r="J186" s="23">
        <f>+J187</f>
        <v>500</v>
      </c>
      <c r="K186" s="23">
        <f>+K187</f>
        <v>500</v>
      </c>
      <c r="L186" s="24">
        <f t="shared" si="7"/>
        <v>100</v>
      </c>
      <c r="M186" s="24">
        <f t="shared" si="8"/>
        <v>100</v>
      </c>
    </row>
    <row r="187" spans="2:13" s="3" customFormat="1" ht="10.5">
      <c r="B187" s="19"/>
      <c r="C187" s="19"/>
      <c r="D187" s="19"/>
      <c r="E187" s="19" t="s">
        <v>749</v>
      </c>
      <c r="F187" s="19" t="s">
        <v>750</v>
      </c>
      <c r="G187" s="20">
        <v>0</v>
      </c>
      <c r="H187" s="20">
        <v>500</v>
      </c>
      <c r="I187" s="20">
        <v>500</v>
      </c>
      <c r="J187" s="20">
        <v>500</v>
      </c>
      <c r="K187" s="20">
        <v>500</v>
      </c>
      <c r="L187" s="21">
        <f t="shared" si="7"/>
        <v>100</v>
      </c>
      <c r="M187" s="21">
        <f t="shared" si="8"/>
        <v>100</v>
      </c>
    </row>
    <row r="188" spans="1:13" s="2" customFormat="1" ht="15.75">
      <c r="A188" s="22" t="s">
        <v>849</v>
      </c>
      <c r="B188" s="22"/>
      <c r="C188" s="22"/>
      <c r="D188" s="22" t="s">
        <v>1260</v>
      </c>
      <c r="E188" s="22"/>
      <c r="F188" s="22" t="s">
        <v>1261</v>
      </c>
      <c r="G188" s="23">
        <f>+G189</f>
        <v>0</v>
      </c>
      <c r="H188" s="23">
        <f>+H189</f>
        <v>2760</v>
      </c>
      <c r="I188" s="23">
        <f>+I189</f>
        <v>2760</v>
      </c>
      <c r="J188" s="23">
        <f>+J189</f>
        <v>2823</v>
      </c>
      <c r="K188" s="23">
        <f>+K189</f>
        <v>2823</v>
      </c>
      <c r="L188" s="24">
        <f t="shared" si="7"/>
        <v>100</v>
      </c>
      <c r="M188" s="24">
        <f t="shared" si="8"/>
        <v>100</v>
      </c>
    </row>
    <row r="189" spans="2:13" s="3" customFormat="1" ht="10.5">
      <c r="B189" s="19"/>
      <c r="C189" s="19"/>
      <c r="D189" s="19"/>
      <c r="E189" s="19" t="s">
        <v>647</v>
      </c>
      <c r="F189" s="19" t="s">
        <v>648</v>
      </c>
      <c r="G189" s="20">
        <v>0</v>
      </c>
      <c r="H189" s="20">
        <v>2760</v>
      </c>
      <c r="I189" s="20">
        <v>2760</v>
      </c>
      <c r="J189" s="20">
        <v>2823</v>
      </c>
      <c r="K189" s="20">
        <v>2823</v>
      </c>
      <c r="L189" s="21">
        <f t="shared" si="7"/>
        <v>100</v>
      </c>
      <c r="M189" s="21">
        <f t="shared" si="8"/>
        <v>100</v>
      </c>
    </row>
    <row r="190" spans="2:13" s="3" customFormat="1" ht="10.5">
      <c r="B190" s="19"/>
      <c r="C190" s="19" t="s">
        <v>823</v>
      </c>
      <c r="D190" s="19"/>
      <c r="E190" s="19"/>
      <c r="F190" s="19" t="s">
        <v>824</v>
      </c>
      <c r="G190" s="20">
        <f>+G191+G193+G195+G198+G202+G204+G208+G211+G213+G216+G218+G223+G226+G228+G230+G232+G234+G236+G238+G240+G242+G244+G246+G249+G251+G253+G255+G257+G259+G261+G263+G265+G267+G269+G271+G273+G275+G277+G279+G282+G284+G286+G288+G290+G292+G294+G296+G298+G300+G302+G304+G306+G308+G310+G313+G316+G318+G321+G324+G327+G329+G331+G333+G337+G339+G343+G345+G348+G353+G355+G357+G359+G364+G366+G368+G370+G374+G376+G379+G381+G383+G385+G387+G390+G392+G394+G396+G398+G400+G403+G405+G407+G409+G411</f>
        <v>3473050</v>
      </c>
      <c r="H190" s="20">
        <f>+H191+H193+H195+H198+H202+H204+H208+H211+H213+H216+H218+H223+H226+H228+H230+H232+H234+H236+H238+H240+H242+H244+H246+H249+H251+H253+H255+H257+H259+H261+H263+H265+H267+H269+H271+H273+H275+H277+H279+H282+H284+H286+H288+H290+H292+H294+H296+H298+H300+H302+H304+H306+H308+H310+H313+H316+H318+H321+H324+H327+H329+H331+H333+H337+H339+H343+H345+H348+H353+H355+H357+H359+H364+H366+H368+H370+H374+H376+H379+H381+H383+H385+H387+H390+H392+H394+H396+H398+H400+H403+H405+H407+H409+H411</f>
        <v>4159512</v>
      </c>
      <c r="I190" s="20">
        <f>+I191+I193+I195+I198+I202+I204+I208+I211+I213+I216+I218+I223+I226+I228+I230+I232+I234+I236+I238+I240+I242+I244+I246+I249+I251+I253+I255+I257+I259+I261+I263+I265+I267+I269+I271+I273+I275+I277+I279+I282+I284+I286+I288+I290+I292+I294+I296+I298+I300+I302+I304+I306+I308+I310+I313+I316+I318+I321+I324+I327+I329+I331+I333+I337+I339+I343+I345+I348+I353+I355+I357+I359+I364+I366+I368+I370+I374+I376+I379+I381+I383+I385+I387+I390+I392+I394+I396+I398+I400+I403+I405+I407+I409+I411</f>
        <v>4188166</v>
      </c>
      <c r="J190" s="20">
        <f>+J191+J193+J195+J198+J202+J204+J208+J211+J213+J216+J218+J223+J226+J228+J230+J232+J234+J236+J238+J240+J242+J244+J246+J249+J251+J253+J255+J257+J259+J261+J263+J265+J267+J269+J271+J273+J275+J277+J279+J282+J284+J286+J288+J290+J292+J294+J296+J298+J300+J302+J304+J306+J308+J310+J313+J316+J318+J321+J324+J327+J329+J331+J333+J337+J339+J343+J345+J348+J353+J355+J357+J359+J364+J366+J368+J370+J374+J376+J379+J381+J383+J385+J387+J390+J392+J394+J396+J398+J400+J403+J405+J407+J409+J411</f>
        <v>5752695</v>
      </c>
      <c r="K190" s="20">
        <f>+K191+K193+K195+K198+K202+K204+K208+K211+K213+K216+K218+K223+K226+K228+K230+K232+K234+K236+K238+K240+K242+K244+K246+K249+K251+K253+K255+K257+K259+K261+K263+K265+K267+K269+K271+K273+K275+K277+K279+K282+K284+K286+K288+K290+K292+K294+K296+K298+K300+K302+K304+K306+K308+K310+K313+K316+K318+K321+K324+K327+K329+K331+K333+K337+K339+K343+K345+K348+K353+K355+K357+K359+K364+K366+K368+K370+K374+K376+K379+K381+K383+K385+K387+K390+K392+K394+K396+K398+K400+K403+K405+K407+K409+K411</f>
        <v>5780086</v>
      </c>
      <c r="L190" s="21">
        <f t="shared" si="7"/>
        <v>100.68887888771567</v>
      </c>
      <c r="M190" s="21">
        <f t="shared" si="8"/>
        <v>100.47614205168188</v>
      </c>
    </row>
    <row r="191" spans="1:13" s="2" customFormat="1" ht="15.75">
      <c r="A191" s="22" t="s">
        <v>851</v>
      </c>
      <c r="B191" s="22"/>
      <c r="C191" s="22"/>
      <c r="D191" s="22" t="s">
        <v>826</v>
      </c>
      <c r="E191" s="22"/>
      <c r="F191" s="22" t="s">
        <v>1356</v>
      </c>
      <c r="G191" s="23">
        <f>+G192</f>
        <v>62700</v>
      </c>
      <c r="H191" s="23">
        <f>+H192</f>
        <v>61000</v>
      </c>
      <c r="I191" s="23">
        <f>+I192</f>
        <v>61000</v>
      </c>
      <c r="J191" s="23">
        <f>+J192</f>
        <v>61500</v>
      </c>
      <c r="K191" s="23">
        <f>+K192</f>
        <v>61500</v>
      </c>
      <c r="L191" s="24">
        <f t="shared" si="7"/>
        <v>100</v>
      </c>
      <c r="M191" s="24">
        <f t="shared" si="8"/>
        <v>100</v>
      </c>
    </row>
    <row r="192" spans="2:13" s="3" customFormat="1" ht="10.5">
      <c r="B192" s="19"/>
      <c r="C192" s="19"/>
      <c r="D192" s="19"/>
      <c r="E192" s="19" t="s">
        <v>639</v>
      </c>
      <c r="F192" s="19" t="s">
        <v>640</v>
      </c>
      <c r="G192" s="20">
        <v>62700</v>
      </c>
      <c r="H192" s="20">
        <v>61000</v>
      </c>
      <c r="I192" s="20">
        <v>61000</v>
      </c>
      <c r="J192" s="20">
        <v>61500</v>
      </c>
      <c r="K192" s="20">
        <v>61500</v>
      </c>
      <c r="L192" s="21">
        <f t="shared" si="7"/>
        <v>100</v>
      </c>
      <c r="M192" s="21">
        <f t="shared" si="8"/>
        <v>100</v>
      </c>
    </row>
    <row r="193" spans="1:13" s="2" customFormat="1" ht="15.75">
      <c r="A193" s="22" t="s">
        <v>853</v>
      </c>
      <c r="B193" s="22"/>
      <c r="C193" s="22"/>
      <c r="D193" s="22" t="s">
        <v>1131</v>
      </c>
      <c r="E193" s="22"/>
      <c r="F193" s="22" t="s">
        <v>1464</v>
      </c>
      <c r="G193" s="23">
        <f>+G194</f>
        <v>0</v>
      </c>
      <c r="H193" s="23">
        <f>+H194</f>
        <v>57000</v>
      </c>
      <c r="I193" s="23">
        <f>+I194</f>
        <v>57000</v>
      </c>
      <c r="J193" s="23">
        <f>+J194</f>
        <v>30000</v>
      </c>
      <c r="K193" s="23">
        <f>+K194</f>
        <v>30000</v>
      </c>
      <c r="L193" s="24">
        <f t="shared" si="7"/>
        <v>100</v>
      </c>
      <c r="M193" s="24">
        <f t="shared" si="8"/>
        <v>100</v>
      </c>
    </row>
    <row r="194" spans="2:13" s="3" customFormat="1" ht="10.5">
      <c r="B194" s="19"/>
      <c r="C194" s="19"/>
      <c r="D194" s="19"/>
      <c r="E194" s="19" t="s">
        <v>739</v>
      </c>
      <c r="F194" s="19" t="s">
        <v>740</v>
      </c>
      <c r="G194" s="20">
        <v>0</v>
      </c>
      <c r="H194" s="20">
        <v>57000</v>
      </c>
      <c r="I194" s="20">
        <v>57000</v>
      </c>
      <c r="J194" s="20">
        <v>30000</v>
      </c>
      <c r="K194" s="20">
        <v>30000</v>
      </c>
      <c r="L194" s="21">
        <f t="shared" si="7"/>
        <v>100</v>
      </c>
      <c r="M194" s="21">
        <f t="shared" si="8"/>
        <v>100</v>
      </c>
    </row>
    <row r="195" spans="1:13" s="2" customFormat="1" ht="15.75">
      <c r="A195" s="22" t="s">
        <v>855</v>
      </c>
      <c r="B195" s="22"/>
      <c r="C195" s="22"/>
      <c r="D195" s="22" t="s">
        <v>201</v>
      </c>
      <c r="E195" s="22"/>
      <c r="F195" s="22" t="s">
        <v>320</v>
      </c>
      <c r="G195" s="23">
        <f>+G196+G197</f>
        <v>6200</v>
      </c>
      <c r="H195" s="23">
        <f>+H196+H197</f>
        <v>10000</v>
      </c>
      <c r="I195" s="23">
        <f>+I196+I197</f>
        <v>10000</v>
      </c>
      <c r="J195" s="23">
        <f>+J196+J197</f>
        <v>10000</v>
      </c>
      <c r="K195" s="23">
        <f>+K196+K197</f>
        <v>10000</v>
      </c>
      <c r="L195" s="24">
        <f t="shared" si="7"/>
        <v>100</v>
      </c>
      <c r="M195" s="24">
        <f t="shared" si="8"/>
        <v>100</v>
      </c>
    </row>
    <row r="196" spans="2:13" s="3" customFormat="1" ht="10.5">
      <c r="B196" s="19"/>
      <c r="C196" s="19"/>
      <c r="D196" s="19"/>
      <c r="E196" s="19" t="s">
        <v>643</v>
      </c>
      <c r="F196" s="19" t="s">
        <v>644</v>
      </c>
      <c r="G196" s="20">
        <v>6200</v>
      </c>
      <c r="H196" s="20">
        <v>10000</v>
      </c>
      <c r="I196" s="20">
        <v>10000</v>
      </c>
      <c r="J196" s="20">
        <v>0</v>
      </c>
      <c r="K196" s="20">
        <v>10000</v>
      </c>
      <c r="L196" s="21">
        <f t="shared" si="7"/>
        <v>100</v>
      </c>
      <c r="M196" s="21" t="str">
        <f t="shared" si="8"/>
        <v>**.**</v>
      </c>
    </row>
    <row r="197" spans="2:13" s="3" customFormat="1" ht="10.5">
      <c r="B197" s="19"/>
      <c r="C197" s="19"/>
      <c r="D197" s="19"/>
      <c r="E197" s="19" t="s">
        <v>834</v>
      </c>
      <c r="F197" s="19" t="s">
        <v>835</v>
      </c>
      <c r="G197" s="20">
        <v>0</v>
      </c>
      <c r="H197" s="20">
        <v>0</v>
      </c>
      <c r="I197" s="20">
        <v>0</v>
      </c>
      <c r="J197" s="20">
        <v>10000</v>
      </c>
      <c r="K197" s="20">
        <v>0</v>
      </c>
      <c r="L197" s="21" t="str">
        <f t="shared" si="7"/>
        <v>**.**</v>
      </c>
      <c r="M197" s="21">
        <f t="shared" si="8"/>
        <v>0</v>
      </c>
    </row>
    <row r="198" spans="1:13" s="2" customFormat="1" ht="15.75">
      <c r="A198" s="22" t="s">
        <v>857</v>
      </c>
      <c r="B198" s="22"/>
      <c r="C198" s="22"/>
      <c r="D198" s="22" t="s">
        <v>828</v>
      </c>
      <c r="E198" s="22"/>
      <c r="F198" s="22" t="s">
        <v>829</v>
      </c>
      <c r="G198" s="23">
        <f>+G199+G200+G201</f>
        <v>92000</v>
      </c>
      <c r="H198" s="23">
        <f>+H199+H200+H201</f>
        <v>64944</v>
      </c>
      <c r="I198" s="23">
        <f>+I199+I200+I201</f>
        <v>64944</v>
      </c>
      <c r="J198" s="23">
        <f>+J199+J200+J201</f>
        <v>66827</v>
      </c>
      <c r="K198" s="23">
        <f>+K199+K200+K201</f>
        <v>66827</v>
      </c>
      <c r="L198" s="24">
        <f t="shared" si="7"/>
        <v>100</v>
      </c>
      <c r="M198" s="24">
        <f t="shared" si="8"/>
        <v>100</v>
      </c>
    </row>
    <row r="199" spans="2:13" s="3" customFormat="1" ht="10.5">
      <c r="B199" s="19"/>
      <c r="C199" s="19"/>
      <c r="D199" s="19"/>
      <c r="E199" s="19" t="s">
        <v>643</v>
      </c>
      <c r="F199" s="19" t="s">
        <v>644</v>
      </c>
      <c r="G199" s="20">
        <v>9000</v>
      </c>
      <c r="H199" s="20">
        <v>0</v>
      </c>
      <c r="I199" s="20">
        <v>0</v>
      </c>
      <c r="J199" s="20">
        <v>0</v>
      </c>
      <c r="K199" s="20">
        <v>0</v>
      </c>
      <c r="L199" s="21" t="str">
        <f aca="true" t="shared" si="10" ref="L199:L262">IF(H199&lt;&gt;0,I199/H199*100,"**.**")</f>
        <v>**.**</v>
      </c>
      <c r="M199" s="21" t="str">
        <f aca="true" t="shared" si="11" ref="M199:M262">IF(J199&lt;&gt;0,K199/J199*100,"**.**")</f>
        <v>**.**</v>
      </c>
    </row>
    <row r="200" spans="2:13" s="3" customFormat="1" ht="10.5">
      <c r="B200" s="19"/>
      <c r="C200" s="19"/>
      <c r="D200" s="19"/>
      <c r="E200" s="19" t="s">
        <v>739</v>
      </c>
      <c r="F200" s="19" t="s">
        <v>740</v>
      </c>
      <c r="G200" s="20">
        <v>80000</v>
      </c>
      <c r="H200" s="20">
        <v>0</v>
      </c>
      <c r="I200" s="20">
        <v>0</v>
      </c>
      <c r="J200" s="20">
        <v>0</v>
      </c>
      <c r="K200" s="20">
        <v>0</v>
      </c>
      <c r="L200" s="21" t="str">
        <f t="shared" si="10"/>
        <v>**.**</v>
      </c>
      <c r="M200" s="21" t="str">
        <f t="shared" si="11"/>
        <v>**.**</v>
      </c>
    </row>
    <row r="201" spans="2:13" s="3" customFormat="1" ht="10.5">
      <c r="B201" s="19"/>
      <c r="C201" s="19"/>
      <c r="D201" s="19"/>
      <c r="E201" s="19" t="s">
        <v>753</v>
      </c>
      <c r="F201" s="19" t="s">
        <v>754</v>
      </c>
      <c r="G201" s="20">
        <v>3000</v>
      </c>
      <c r="H201" s="20">
        <v>64944</v>
      </c>
      <c r="I201" s="20">
        <v>64944</v>
      </c>
      <c r="J201" s="20">
        <v>66827</v>
      </c>
      <c r="K201" s="20">
        <v>66827</v>
      </c>
      <c r="L201" s="21">
        <f t="shared" si="10"/>
        <v>100</v>
      </c>
      <c r="M201" s="21">
        <f t="shared" si="11"/>
        <v>100</v>
      </c>
    </row>
    <row r="202" spans="1:13" s="2" customFormat="1" ht="15.75">
      <c r="A202" s="22" t="s">
        <v>860</v>
      </c>
      <c r="B202" s="22"/>
      <c r="C202" s="22"/>
      <c r="D202" s="22" t="s">
        <v>831</v>
      </c>
      <c r="E202" s="22"/>
      <c r="F202" s="22" t="s">
        <v>1465</v>
      </c>
      <c r="G202" s="23">
        <f>+G203</f>
        <v>18800</v>
      </c>
      <c r="H202" s="23">
        <f>+H203</f>
        <v>40402</v>
      </c>
      <c r="I202" s="23">
        <f>+I203</f>
        <v>40402</v>
      </c>
      <c r="J202" s="23">
        <f>+J203</f>
        <v>41573</v>
      </c>
      <c r="K202" s="23">
        <f>+K203</f>
        <v>41573</v>
      </c>
      <c r="L202" s="24">
        <f t="shared" si="10"/>
        <v>100</v>
      </c>
      <c r="M202" s="24">
        <f t="shared" si="11"/>
        <v>100</v>
      </c>
    </row>
    <row r="203" spans="2:13" s="3" customFormat="1" ht="10.5">
      <c r="B203" s="19"/>
      <c r="C203" s="19"/>
      <c r="D203" s="19"/>
      <c r="E203" s="19" t="s">
        <v>753</v>
      </c>
      <c r="F203" s="19" t="s">
        <v>754</v>
      </c>
      <c r="G203" s="20">
        <v>18800</v>
      </c>
      <c r="H203" s="20">
        <v>40402</v>
      </c>
      <c r="I203" s="20">
        <v>40402</v>
      </c>
      <c r="J203" s="20">
        <v>41573</v>
      </c>
      <c r="K203" s="20">
        <v>41573</v>
      </c>
      <c r="L203" s="21">
        <f t="shared" si="10"/>
        <v>100</v>
      </c>
      <c r="M203" s="21">
        <f t="shared" si="11"/>
        <v>100</v>
      </c>
    </row>
    <row r="204" spans="1:13" s="2" customFormat="1" ht="15.75">
      <c r="A204" s="22" t="s">
        <v>862</v>
      </c>
      <c r="B204" s="22"/>
      <c r="C204" s="22"/>
      <c r="D204" s="22" t="s">
        <v>833</v>
      </c>
      <c r="E204" s="22"/>
      <c r="F204" s="22" t="s">
        <v>1466</v>
      </c>
      <c r="G204" s="23">
        <f>+G205+G206+G207</f>
        <v>800000</v>
      </c>
      <c r="H204" s="23">
        <f>+H205+H206+H207</f>
        <v>320000</v>
      </c>
      <c r="I204" s="23">
        <f>+I205+I206+I207</f>
        <v>320000</v>
      </c>
      <c r="J204" s="23">
        <f>+J205+J206+J207</f>
        <v>15000</v>
      </c>
      <c r="K204" s="23">
        <f>+K205+K206+K207</f>
        <v>15000</v>
      </c>
      <c r="L204" s="24">
        <f t="shared" si="10"/>
        <v>100</v>
      </c>
      <c r="M204" s="24">
        <f t="shared" si="11"/>
        <v>100</v>
      </c>
    </row>
    <row r="205" spans="2:13" s="3" customFormat="1" ht="10.5">
      <c r="B205" s="19"/>
      <c r="C205" s="19"/>
      <c r="D205" s="19"/>
      <c r="E205" s="19" t="s">
        <v>635</v>
      </c>
      <c r="F205" s="19" t="s">
        <v>636</v>
      </c>
      <c r="G205" s="20">
        <v>5000</v>
      </c>
      <c r="H205" s="20">
        <v>0</v>
      </c>
      <c r="I205" s="20">
        <v>0</v>
      </c>
      <c r="J205" s="20">
        <v>0</v>
      </c>
      <c r="K205" s="20">
        <v>0</v>
      </c>
      <c r="L205" s="21" t="str">
        <f t="shared" si="10"/>
        <v>**.**</v>
      </c>
      <c r="M205" s="21" t="str">
        <f t="shared" si="11"/>
        <v>**.**</v>
      </c>
    </row>
    <row r="206" spans="2:13" s="3" customFormat="1" ht="10.5">
      <c r="B206" s="19"/>
      <c r="C206" s="19"/>
      <c r="D206" s="19"/>
      <c r="E206" s="19" t="s">
        <v>834</v>
      </c>
      <c r="F206" s="19" t="s">
        <v>835</v>
      </c>
      <c r="G206" s="20">
        <v>720000</v>
      </c>
      <c r="H206" s="20">
        <v>320000</v>
      </c>
      <c r="I206" s="20">
        <v>320000</v>
      </c>
      <c r="J206" s="20">
        <v>15000</v>
      </c>
      <c r="K206" s="20">
        <v>15000</v>
      </c>
      <c r="L206" s="21">
        <f t="shared" si="10"/>
        <v>100</v>
      </c>
      <c r="M206" s="21">
        <f t="shared" si="11"/>
        <v>100</v>
      </c>
    </row>
    <row r="207" spans="2:13" s="3" customFormat="1" ht="10.5">
      <c r="B207" s="19"/>
      <c r="C207" s="19"/>
      <c r="D207" s="19"/>
      <c r="E207" s="19" t="s">
        <v>836</v>
      </c>
      <c r="F207" s="19" t="s">
        <v>837</v>
      </c>
      <c r="G207" s="20">
        <v>75000</v>
      </c>
      <c r="H207" s="20">
        <v>0</v>
      </c>
      <c r="I207" s="20">
        <v>0</v>
      </c>
      <c r="J207" s="20">
        <v>0</v>
      </c>
      <c r="K207" s="20">
        <v>0</v>
      </c>
      <c r="L207" s="21" t="str">
        <f t="shared" si="10"/>
        <v>**.**</v>
      </c>
      <c r="M207" s="21" t="str">
        <f t="shared" si="11"/>
        <v>**.**</v>
      </c>
    </row>
    <row r="208" spans="1:13" s="2" customFormat="1" ht="15.75">
      <c r="A208" s="22" t="s">
        <v>865</v>
      </c>
      <c r="B208" s="22"/>
      <c r="C208" s="22"/>
      <c r="D208" s="22" t="s">
        <v>839</v>
      </c>
      <c r="E208" s="22"/>
      <c r="F208" s="22" t="s">
        <v>840</v>
      </c>
      <c r="G208" s="23">
        <f>+G209+G210</f>
        <v>40000</v>
      </c>
      <c r="H208" s="23">
        <f>+H209+H210</f>
        <v>25000</v>
      </c>
      <c r="I208" s="23">
        <f>+I209+I210</f>
        <v>25000</v>
      </c>
      <c r="J208" s="23">
        <f>+J209+J210</f>
        <v>320000</v>
      </c>
      <c r="K208" s="23">
        <f>+K209+K210</f>
        <v>320000</v>
      </c>
      <c r="L208" s="24">
        <f t="shared" si="10"/>
        <v>100</v>
      </c>
      <c r="M208" s="24">
        <f t="shared" si="11"/>
        <v>100</v>
      </c>
    </row>
    <row r="209" spans="2:13" s="3" customFormat="1" ht="10.5">
      <c r="B209" s="19"/>
      <c r="C209" s="19"/>
      <c r="D209" s="19"/>
      <c r="E209" s="19" t="s">
        <v>834</v>
      </c>
      <c r="F209" s="19" t="s">
        <v>835</v>
      </c>
      <c r="G209" s="20">
        <v>20000</v>
      </c>
      <c r="H209" s="20">
        <v>25000</v>
      </c>
      <c r="I209" s="20">
        <v>25000</v>
      </c>
      <c r="J209" s="20">
        <v>320000</v>
      </c>
      <c r="K209" s="20">
        <v>320000</v>
      </c>
      <c r="L209" s="21">
        <f t="shared" si="10"/>
        <v>100</v>
      </c>
      <c r="M209" s="21">
        <f t="shared" si="11"/>
        <v>100</v>
      </c>
    </row>
    <row r="210" spans="2:13" s="3" customFormat="1" ht="10.5">
      <c r="B210" s="19"/>
      <c r="C210" s="19"/>
      <c r="D210" s="19"/>
      <c r="E210" s="19" t="s">
        <v>836</v>
      </c>
      <c r="F210" s="19" t="s">
        <v>837</v>
      </c>
      <c r="G210" s="20">
        <v>20000</v>
      </c>
      <c r="H210" s="20">
        <v>0</v>
      </c>
      <c r="I210" s="20">
        <v>0</v>
      </c>
      <c r="J210" s="20">
        <v>0</v>
      </c>
      <c r="K210" s="20">
        <v>0</v>
      </c>
      <c r="L210" s="21" t="str">
        <f t="shared" si="10"/>
        <v>**.**</v>
      </c>
      <c r="M210" s="21" t="str">
        <f t="shared" si="11"/>
        <v>**.**</v>
      </c>
    </row>
    <row r="211" spans="1:13" s="2" customFormat="1" ht="15.75">
      <c r="A211" s="22" t="s">
        <v>868</v>
      </c>
      <c r="B211" s="22"/>
      <c r="C211" s="22"/>
      <c r="D211" s="22" t="s">
        <v>842</v>
      </c>
      <c r="E211" s="22"/>
      <c r="F211" s="22" t="s">
        <v>843</v>
      </c>
      <c r="G211" s="23">
        <f>+G212</f>
        <v>20000</v>
      </c>
      <c r="H211" s="23">
        <f>+H212</f>
        <v>0</v>
      </c>
      <c r="I211" s="23">
        <f>+I212</f>
        <v>0</v>
      </c>
      <c r="J211" s="23">
        <f>+J212</f>
        <v>0</v>
      </c>
      <c r="K211" s="23">
        <f>+K212</f>
        <v>0</v>
      </c>
      <c r="L211" s="24" t="str">
        <f t="shared" si="10"/>
        <v>**.**</v>
      </c>
      <c r="M211" s="24" t="str">
        <f t="shared" si="11"/>
        <v>**.**</v>
      </c>
    </row>
    <row r="212" spans="2:13" s="3" customFormat="1" ht="10.5">
      <c r="B212" s="19"/>
      <c r="C212" s="19"/>
      <c r="D212" s="19"/>
      <c r="E212" s="19" t="s">
        <v>753</v>
      </c>
      <c r="F212" s="19" t="s">
        <v>754</v>
      </c>
      <c r="G212" s="20">
        <v>20000</v>
      </c>
      <c r="H212" s="20">
        <v>0</v>
      </c>
      <c r="I212" s="20">
        <v>0</v>
      </c>
      <c r="J212" s="20">
        <v>0</v>
      </c>
      <c r="K212" s="20">
        <v>0</v>
      </c>
      <c r="L212" s="21" t="str">
        <f t="shared" si="10"/>
        <v>**.**</v>
      </c>
      <c r="M212" s="21" t="str">
        <f t="shared" si="11"/>
        <v>**.**</v>
      </c>
    </row>
    <row r="213" spans="1:13" s="2" customFormat="1" ht="15.75">
      <c r="A213" s="22" t="s">
        <v>871</v>
      </c>
      <c r="B213" s="22"/>
      <c r="C213" s="22"/>
      <c r="D213" s="22" t="s">
        <v>845</v>
      </c>
      <c r="E213" s="22"/>
      <c r="F213" s="22" t="s">
        <v>1558</v>
      </c>
      <c r="G213" s="23">
        <f>+G214+G215</f>
        <v>1000</v>
      </c>
      <c r="H213" s="23">
        <f>+H214+H215</f>
        <v>0</v>
      </c>
      <c r="I213" s="23">
        <f>+I214+I215</f>
        <v>5000</v>
      </c>
      <c r="J213" s="23">
        <f>+J214+J215</f>
        <v>0</v>
      </c>
      <c r="K213" s="23">
        <f>+K214+K215</f>
        <v>0</v>
      </c>
      <c r="L213" s="24" t="str">
        <f t="shared" si="10"/>
        <v>**.**</v>
      </c>
      <c r="M213" s="24" t="str">
        <f t="shared" si="11"/>
        <v>**.**</v>
      </c>
    </row>
    <row r="214" spans="2:13" s="3" customFormat="1" ht="10.5">
      <c r="B214" s="19"/>
      <c r="C214" s="19"/>
      <c r="D214" s="19"/>
      <c r="E214" s="19" t="s">
        <v>749</v>
      </c>
      <c r="F214" s="19" t="s">
        <v>750</v>
      </c>
      <c r="G214" s="20">
        <v>0</v>
      </c>
      <c r="H214" s="20">
        <v>0</v>
      </c>
      <c r="I214" s="20">
        <v>5000</v>
      </c>
      <c r="J214" s="20">
        <v>0</v>
      </c>
      <c r="K214" s="20">
        <v>0</v>
      </c>
      <c r="L214" s="21" t="str">
        <f t="shared" si="10"/>
        <v>**.**</v>
      </c>
      <c r="M214" s="21" t="str">
        <f t="shared" si="11"/>
        <v>**.**</v>
      </c>
    </row>
    <row r="215" spans="2:13" s="3" customFormat="1" ht="10.5">
      <c r="B215" s="19"/>
      <c r="C215" s="19"/>
      <c r="D215" s="19"/>
      <c r="E215" s="19" t="s">
        <v>753</v>
      </c>
      <c r="F215" s="19" t="s">
        <v>754</v>
      </c>
      <c r="G215" s="20">
        <v>1000</v>
      </c>
      <c r="H215" s="20">
        <v>0</v>
      </c>
      <c r="I215" s="20">
        <v>0</v>
      </c>
      <c r="J215" s="20">
        <v>0</v>
      </c>
      <c r="K215" s="20">
        <v>0</v>
      </c>
      <c r="L215" s="21" t="str">
        <f t="shared" si="10"/>
        <v>**.**</v>
      </c>
      <c r="M215" s="21" t="str">
        <f t="shared" si="11"/>
        <v>**.**</v>
      </c>
    </row>
    <row r="216" spans="1:13" s="2" customFormat="1" ht="15.75">
      <c r="A216" s="22" t="s">
        <v>873</v>
      </c>
      <c r="B216" s="22"/>
      <c r="C216" s="22"/>
      <c r="D216" s="22" t="s">
        <v>847</v>
      </c>
      <c r="E216" s="22"/>
      <c r="F216" s="22" t="s">
        <v>848</v>
      </c>
      <c r="G216" s="23">
        <f>+G217</f>
        <v>5000</v>
      </c>
      <c r="H216" s="23">
        <f>+H217</f>
        <v>0</v>
      </c>
      <c r="I216" s="23">
        <f>+I217</f>
        <v>0</v>
      </c>
      <c r="J216" s="23">
        <f>+J217</f>
        <v>0</v>
      </c>
      <c r="K216" s="23">
        <f>+K217</f>
        <v>0</v>
      </c>
      <c r="L216" s="24" t="str">
        <f t="shared" si="10"/>
        <v>**.**</v>
      </c>
      <c r="M216" s="24" t="str">
        <f t="shared" si="11"/>
        <v>**.**</v>
      </c>
    </row>
    <row r="217" spans="2:13" s="3" customFormat="1" ht="10.5">
      <c r="B217" s="19"/>
      <c r="C217" s="19"/>
      <c r="D217" s="19"/>
      <c r="E217" s="19" t="s">
        <v>729</v>
      </c>
      <c r="F217" s="19" t="s">
        <v>730</v>
      </c>
      <c r="G217" s="20">
        <v>5000</v>
      </c>
      <c r="H217" s="20">
        <v>0</v>
      </c>
      <c r="I217" s="20">
        <v>0</v>
      </c>
      <c r="J217" s="20">
        <v>0</v>
      </c>
      <c r="K217" s="20">
        <v>0</v>
      </c>
      <c r="L217" s="21" t="str">
        <f t="shared" si="10"/>
        <v>**.**</v>
      </c>
      <c r="M217" s="21" t="str">
        <f t="shared" si="11"/>
        <v>**.**</v>
      </c>
    </row>
    <row r="218" spans="1:13" s="2" customFormat="1" ht="15.75">
      <c r="A218" s="22" t="s">
        <v>876</v>
      </c>
      <c r="B218" s="22"/>
      <c r="C218" s="22"/>
      <c r="D218" s="22" t="s">
        <v>850</v>
      </c>
      <c r="E218" s="22"/>
      <c r="F218" s="22" t="s">
        <v>1467</v>
      </c>
      <c r="G218" s="23">
        <f>+G219+G220+G221+G222</f>
        <v>270000</v>
      </c>
      <c r="H218" s="23">
        <f>+H219+H220+H221+H222</f>
        <v>390000</v>
      </c>
      <c r="I218" s="23">
        <f>+I219+I220+I221+I222</f>
        <v>390000</v>
      </c>
      <c r="J218" s="23">
        <f>+J219+J220+J221+J222</f>
        <v>0</v>
      </c>
      <c r="K218" s="23">
        <f>+K219+K220+K221+K222</f>
        <v>0</v>
      </c>
      <c r="L218" s="24">
        <f t="shared" si="10"/>
        <v>100</v>
      </c>
      <c r="M218" s="24" t="str">
        <f t="shared" si="11"/>
        <v>**.**</v>
      </c>
    </row>
    <row r="219" spans="2:13" s="3" customFormat="1" ht="10.5">
      <c r="B219" s="19"/>
      <c r="C219" s="19"/>
      <c r="D219" s="19"/>
      <c r="E219" s="19" t="s">
        <v>635</v>
      </c>
      <c r="F219" s="19" t="s">
        <v>636</v>
      </c>
      <c r="G219" s="20">
        <v>1000</v>
      </c>
      <c r="H219" s="20">
        <v>0</v>
      </c>
      <c r="I219" s="20">
        <v>0</v>
      </c>
      <c r="J219" s="20">
        <v>0</v>
      </c>
      <c r="K219" s="20">
        <v>0</v>
      </c>
      <c r="L219" s="21" t="str">
        <f t="shared" si="10"/>
        <v>**.**</v>
      </c>
      <c r="M219" s="21" t="str">
        <f t="shared" si="11"/>
        <v>**.**</v>
      </c>
    </row>
    <row r="220" spans="2:13" s="3" customFormat="1" ht="10.5">
      <c r="B220" s="19"/>
      <c r="C220" s="19"/>
      <c r="D220" s="19"/>
      <c r="E220" s="19" t="s">
        <v>834</v>
      </c>
      <c r="F220" s="19" t="s">
        <v>835</v>
      </c>
      <c r="G220" s="20">
        <v>0</v>
      </c>
      <c r="H220" s="20">
        <v>0</v>
      </c>
      <c r="I220" s="20">
        <v>390000</v>
      </c>
      <c r="J220" s="20">
        <v>0</v>
      </c>
      <c r="K220" s="20">
        <v>0</v>
      </c>
      <c r="L220" s="21" t="str">
        <f t="shared" si="10"/>
        <v>**.**</v>
      </c>
      <c r="M220" s="21" t="str">
        <f t="shared" si="11"/>
        <v>**.**</v>
      </c>
    </row>
    <row r="221" spans="2:13" s="3" customFormat="1" ht="10.5">
      <c r="B221" s="19"/>
      <c r="C221" s="19"/>
      <c r="D221" s="19"/>
      <c r="E221" s="19" t="s">
        <v>47</v>
      </c>
      <c r="F221" s="19" t="s">
        <v>48</v>
      </c>
      <c r="G221" s="20">
        <v>15354</v>
      </c>
      <c r="H221" s="20">
        <v>0</v>
      </c>
      <c r="I221" s="20">
        <v>0</v>
      </c>
      <c r="J221" s="20">
        <v>0</v>
      </c>
      <c r="K221" s="20">
        <v>0</v>
      </c>
      <c r="L221" s="21" t="str">
        <f t="shared" si="10"/>
        <v>**.**</v>
      </c>
      <c r="M221" s="21" t="str">
        <f t="shared" si="11"/>
        <v>**.**</v>
      </c>
    </row>
    <row r="222" spans="2:13" s="3" customFormat="1" ht="10.5">
      <c r="B222" s="19"/>
      <c r="C222" s="19"/>
      <c r="D222" s="19"/>
      <c r="E222" s="19" t="s">
        <v>753</v>
      </c>
      <c r="F222" s="19" t="s">
        <v>754</v>
      </c>
      <c r="G222" s="20">
        <v>253646</v>
      </c>
      <c r="H222" s="20">
        <v>390000</v>
      </c>
      <c r="I222" s="20">
        <v>0</v>
      </c>
      <c r="J222" s="20">
        <v>0</v>
      </c>
      <c r="K222" s="20">
        <v>0</v>
      </c>
      <c r="L222" s="21">
        <f t="shared" si="10"/>
        <v>0</v>
      </c>
      <c r="M222" s="21" t="str">
        <f t="shared" si="11"/>
        <v>**.**</v>
      </c>
    </row>
    <row r="223" spans="1:13" s="2" customFormat="1" ht="15.75">
      <c r="A223" s="22" t="s">
        <v>878</v>
      </c>
      <c r="B223" s="22"/>
      <c r="C223" s="22"/>
      <c r="D223" s="22" t="s">
        <v>852</v>
      </c>
      <c r="E223" s="22"/>
      <c r="F223" s="22" t="s">
        <v>1468</v>
      </c>
      <c r="G223" s="23">
        <f>+G224+G225</f>
        <v>20000</v>
      </c>
      <c r="H223" s="23">
        <f>+H224+H225</f>
        <v>226590</v>
      </c>
      <c r="I223" s="23">
        <f>+I224+I225</f>
        <v>226590</v>
      </c>
      <c r="J223" s="23">
        <f>+J224+J225</f>
        <v>300000</v>
      </c>
      <c r="K223" s="23">
        <f>+K224+K225</f>
        <v>300000</v>
      </c>
      <c r="L223" s="24">
        <f t="shared" si="10"/>
        <v>100</v>
      </c>
      <c r="M223" s="24">
        <f t="shared" si="11"/>
        <v>100</v>
      </c>
    </row>
    <row r="224" spans="2:13" s="3" customFormat="1" ht="10.5">
      <c r="B224" s="19"/>
      <c r="C224" s="19"/>
      <c r="D224" s="19"/>
      <c r="E224" s="19" t="s">
        <v>834</v>
      </c>
      <c r="F224" s="19" t="s">
        <v>835</v>
      </c>
      <c r="G224" s="20">
        <v>17720</v>
      </c>
      <c r="H224" s="20">
        <v>226590</v>
      </c>
      <c r="I224" s="20">
        <v>226590</v>
      </c>
      <c r="J224" s="20">
        <v>300000</v>
      </c>
      <c r="K224" s="20">
        <v>300000</v>
      </c>
      <c r="L224" s="21">
        <f t="shared" si="10"/>
        <v>100</v>
      </c>
      <c r="M224" s="21">
        <f t="shared" si="11"/>
        <v>100</v>
      </c>
    </row>
    <row r="225" spans="2:13" s="3" customFormat="1" ht="10.5">
      <c r="B225" s="19"/>
      <c r="C225" s="19"/>
      <c r="D225" s="19"/>
      <c r="E225" s="19" t="s">
        <v>836</v>
      </c>
      <c r="F225" s="19" t="s">
        <v>837</v>
      </c>
      <c r="G225" s="20">
        <v>2280</v>
      </c>
      <c r="H225" s="20">
        <v>0</v>
      </c>
      <c r="I225" s="20">
        <v>0</v>
      </c>
      <c r="J225" s="20">
        <v>0</v>
      </c>
      <c r="K225" s="20">
        <v>0</v>
      </c>
      <c r="L225" s="21" t="str">
        <f t="shared" si="10"/>
        <v>**.**</v>
      </c>
      <c r="M225" s="21" t="str">
        <f t="shared" si="11"/>
        <v>**.**</v>
      </c>
    </row>
    <row r="226" spans="1:13" s="2" customFormat="1" ht="15.75">
      <c r="A226" s="22" t="s">
        <v>881</v>
      </c>
      <c r="B226" s="22"/>
      <c r="C226" s="22"/>
      <c r="D226" s="22" t="s">
        <v>1132</v>
      </c>
      <c r="E226" s="22"/>
      <c r="F226" s="22" t="s">
        <v>1469</v>
      </c>
      <c r="G226" s="23">
        <f>+G227</f>
        <v>0</v>
      </c>
      <c r="H226" s="23">
        <f>+H227</f>
        <v>215323</v>
      </c>
      <c r="I226" s="23">
        <f>+I227</f>
        <v>215323</v>
      </c>
      <c r="J226" s="23">
        <f>+J227</f>
        <v>87681</v>
      </c>
      <c r="K226" s="23">
        <f>+K227</f>
        <v>87681</v>
      </c>
      <c r="L226" s="24">
        <f t="shared" si="10"/>
        <v>100</v>
      </c>
      <c r="M226" s="24">
        <f t="shared" si="11"/>
        <v>100</v>
      </c>
    </row>
    <row r="227" spans="2:13" s="3" customFormat="1" ht="10.5">
      <c r="B227" s="19"/>
      <c r="C227" s="19"/>
      <c r="D227" s="19"/>
      <c r="E227" s="19" t="s">
        <v>834</v>
      </c>
      <c r="F227" s="19" t="s">
        <v>835</v>
      </c>
      <c r="G227" s="20">
        <v>0</v>
      </c>
      <c r="H227" s="20">
        <v>215323</v>
      </c>
      <c r="I227" s="20">
        <v>215323</v>
      </c>
      <c r="J227" s="20">
        <v>87681</v>
      </c>
      <c r="K227" s="20">
        <v>87681</v>
      </c>
      <c r="L227" s="21">
        <f t="shared" si="10"/>
        <v>100</v>
      </c>
      <c r="M227" s="21">
        <f t="shared" si="11"/>
        <v>100</v>
      </c>
    </row>
    <row r="228" spans="1:13" s="2" customFormat="1" ht="15.75">
      <c r="A228" s="22" t="s">
        <v>883</v>
      </c>
      <c r="B228" s="22"/>
      <c r="C228" s="22"/>
      <c r="D228" s="22" t="s">
        <v>81</v>
      </c>
      <c r="E228" s="22"/>
      <c r="F228" s="22" t="s">
        <v>82</v>
      </c>
      <c r="G228" s="23">
        <f>+G229</f>
        <v>7500</v>
      </c>
      <c r="H228" s="23">
        <f>+H229</f>
        <v>20000</v>
      </c>
      <c r="I228" s="23">
        <f>+I229</f>
        <v>20000</v>
      </c>
      <c r="J228" s="23">
        <f>+J229</f>
        <v>30725</v>
      </c>
      <c r="K228" s="23">
        <f>+K229</f>
        <v>30725</v>
      </c>
      <c r="L228" s="24">
        <f t="shared" si="10"/>
        <v>100</v>
      </c>
      <c r="M228" s="24">
        <f t="shared" si="11"/>
        <v>100</v>
      </c>
    </row>
    <row r="229" spans="2:13" s="3" customFormat="1" ht="10.5">
      <c r="B229" s="19"/>
      <c r="C229" s="19"/>
      <c r="D229" s="19"/>
      <c r="E229" s="19" t="s">
        <v>749</v>
      </c>
      <c r="F229" s="19" t="s">
        <v>750</v>
      </c>
      <c r="G229" s="20">
        <v>7500</v>
      </c>
      <c r="H229" s="20">
        <v>20000</v>
      </c>
      <c r="I229" s="20">
        <v>20000</v>
      </c>
      <c r="J229" s="20">
        <v>30725</v>
      </c>
      <c r="K229" s="20">
        <v>30725</v>
      </c>
      <c r="L229" s="21">
        <f t="shared" si="10"/>
        <v>100</v>
      </c>
      <c r="M229" s="21">
        <f t="shared" si="11"/>
        <v>100</v>
      </c>
    </row>
    <row r="230" spans="1:13" s="2" customFormat="1" ht="15.75">
      <c r="A230" s="22" t="s">
        <v>885</v>
      </c>
      <c r="B230" s="22"/>
      <c r="C230" s="22"/>
      <c r="D230" s="22" t="s">
        <v>83</v>
      </c>
      <c r="E230" s="22"/>
      <c r="F230" s="22" t="s">
        <v>84</v>
      </c>
      <c r="G230" s="23">
        <f>+G231</f>
        <v>59000</v>
      </c>
      <c r="H230" s="23">
        <f>+H231</f>
        <v>0</v>
      </c>
      <c r="I230" s="23">
        <f>+I231</f>
        <v>0</v>
      </c>
      <c r="J230" s="23">
        <f>+J231</f>
        <v>0</v>
      </c>
      <c r="K230" s="23">
        <f>+K231</f>
        <v>0</v>
      </c>
      <c r="L230" s="24" t="str">
        <f t="shared" si="10"/>
        <v>**.**</v>
      </c>
      <c r="M230" s="24" t="str">
        <f t="shared" si="11"/>
        <v>**.**</v>
      </c>
    </row>
    <row r="231" spans="2:13" s="3" customFormat="1" ht="10.5">
      <c r="B231" s="19"/>
      <c r="C231" s="19"/>
      <c r="D231" s="19"/>
      <c r="E231" s="19" t="s">
        <v>753</v>
      </c>
      <c r="F231" s="19" t="s">
        <v>754</v>
      </c>
      <c r="G231" s="20">
        <v>59000</v>
      </c>
      <c r="H231" s="20">
        <v>0</v>
      </c>
      <c r="I231" s="20">
        <v>0</v>
      </c>
      <c r="J231" s="20">
        <v>0</v>
      </c>
      <c r="K231" s="20">
        <v>0</v>
      </c>
      <c r="L231" s="21" t="str">
        <f t="shared" si="10"/>
        <v>**.**</v>
      </c>
      <c r="M231" s="21" t="str">
        <f t="shared" si="11"/>
        <v>**.**</v>
      </c>
    </row>
    <row r="232" spans="1:13" s="2" customFormat="1" ht="15.75">
      <c r="A232" s="22" t="s">
        <v>887</v>
      </c>
      <c r="B232" s="22"/>
      <c r="C232" s="22"/>
      <c r="D232" s="22" t="s">
        <v>1133</v>
      </c>
      <c r="E232" s="22"/>
      <c r="F232" s="22" t="s">
        <v>1470</v>
      </c>
      <c r="G232" s="23">
        <f>+G233</f>
        <v>0</v>
      </c>
      <c r="H232" s="23">
        <f>+H233</f>
        <v>80000</v>
      </c>
      <c r="I232" s="23">
        <f>+I233</f>
        <v>90000</v>
      </c>
      <c r="J232" s="23">
        <f>+J233</f>
        <v>82100</v>
      </c>
      <c r="K232" s="23">
        <f>+K233</f>
        <v>92100</v>
      </c>
      <c r="L232" s="24">
        <f t="shared" si="10"/>
        <v>112.5</v>
      </c>
      <c r="M232" s="24">
        <f t="shared" si="11"/>
        <v>112.18026796589524</v>
      </c>
    </row>
    <row r="233" spans="2:13" s="3" customFormat="1" ht="10.5">
      <c r="B233" s="19"/>
      <c r="C233" s="19"/>
      <c r="D233" s="19"/>
      <c r="E233" s="19" t="s">
        <v>643</v>
      </c>
      <c r="F233" s="19" t="s">
        <v>644</v>
      </c>
      <c r="G233" s="20">
        <v>0</v>
      </c>
      <c r="H233" s="20">
        <v>80000</v>
      </c>
      <c r="I233" s="20">
        <v>90000</v>
      </c>
      <c r="J233" s="20">
        <v>82100</v>
      </c>
      <c r="K233" s="20">
        <v>92100</v>
      </c>
      <c r="L233" s="21">
        <f t="shared" si="10"/>
        <v>112.5</v>
      </c>
      <c r="M233" s="21">
        <f t="shared" si="11"/>
        <v>112.18026796589524</v>
      </c>
    </row>
    <row r="234" spans="1:13" s="2" customFormat="1" ht="15.75">
      <c r="A234" s="22" t="s">
        <v>891</v>
      </c>
      <c r="B234" s="22"/>
      <c r="C234" s="22"/>
      <c r="D234" s="22" t="s">
        <v>1311</v>
      </c>
      <c r="E234" s="22"/>
      <c r="F234" s="22" t="s">
        <v>1312</v>
      </c>
      <c r="G234" s="23">
        <f>+G235</f>
        <v>0</v>
      </c>
      <c r="H234" s="23">
        <f>+H235</f>
        <v>7000</v>
      </c>
      <c r="I234" s="23">
        <f>+I235</f>
        <v>0</v>
      </c>
      <c r="J234" s="23">
        <f>+J235</f>
        <v>0</v>
      </c>
      <c r="K234" s="23">
        <f>+K235</f>
        <v>0</v>
      </c>
      <c r="L234" s="24">
        <f t="shared" si="10"/>
        <v>0</v>
      </c>
      <c r="M234" s="24" t="str">
        <f t="shared" si="11"/>
        <v>**.**</v>
      </c>
    </row>
    <row r="235" spans="2:13" s="3" customFormat="1" ht="10.5">
      <c r="B235" s="19"/>
      <c r="C235" s="19"/>
      <c r="D235" s="19"/>
      <c r="E235" s="19" t="s">
        <v>749</v>
      </c>
      <c r="F235" s="19" t="s">
        <v>750</v>
      </c>
      <c r="G235" s="20">
        <v>0</v>
      </c>
      <c r="H235" s="20">
        <v>7000</v>
      </c>
      <c r="I235" s="20">
        <v>0</v>
      </c>
      <c r="J235" s="20">
        <v>0</v>
      </c>
      <c r="K235" s="20">
        <v>0</v>
      </c>
      <c r="L235" s="21">
        <f t="shared" si="10"/>
        <v>0</v>
      </c>
      <c r="M235" s="21" t="str">
        <f t="shared" si="11"/>
        <v>**.**</v>
      </c>
    </row>
    <row r="236" spans="1:13" s="2" customFormat="1" ht="15.75">
      <c r="A236" s="22" t="s">
        <v>894</v>
      </c>
      <c r="B236" s="22"/>
      <c r="C236" s="22"/>
      <c r="D236" s="22" t="s">
        <v>1313</v>
      </c>
      <c r="E236" s="22"/>
      <c r="F236" s="22" t="s">
        <v>1349</v>
      </c>
      <c r="G236" s="23">
        <f>+G237</f>
        <v>0</v>
      </c>
      <c r="H236" s="23">
        <f>+H237</f>
        <v>20000</v>
      </c>
      <c r="I236" s="23">
        <f>+I237</f>
        <v>20000</v>
      </c>
      <c r="J236" s="23">
        <f>+J237</f>
        <v>30000</v>
      </c>
      <c r="K236" s="23">
        <f>+K237</f>
        <v>30000</v>
      </c>
      <c r="L236" s="24">
        <f t="shared" si="10"/>
        <v>100</v>
      </c>
      <c r="M236" s="24">
        <f t="shared" si="11"/>
        <v>100</v>
      </c>
    </row>
    <row r="237" spans="2:13" s="3" customFormat="1" ht="10.5">
      <c r="B237" s="19"/>
      <c r="C237" s="19"/>
      <c r="D237" s="19"/>
      <c r="E237" s="19" t="s">
        <v>749</v>
      </c>
      <c r="F237" s="19" t="s">
        <v>750</v>
      </c>
      <c r="G237" s="20">
        <v>0</v>
      </c>
      <c r="H237" s="20">
        <v>20000</v>
      </c>
      <c r="I237" s="20">
        <v>20000</v>
      </c>
      <c r="J237" s="20">
        <v>30000</v>
      </c>
      <c r="K237" s="20">
        <v>30000</v>
      </c>
      <c r="L237" s="21">
        <f t="shared" si="10"/>
        <v>100</v>
      </c>
      <c r="M237" s="21">
        <f t="shared" si="11"/>
        <v>100</v>
      </c>
    </row>
    <row r="238" spans="1:13" s="2" customFormat="1" ht="15.75">
      <c r="A238" s="22" t="s">
        <v>897</v>
      </c>
      <c r="B238" s="22"/>
      <c r="C238" s="22"/>
      <c r="D238" s="22" t="s">
        <v>1548</v>
      </c>
      <c r="E238" s="22"/>
      <c r="F238" s="22" t="s">
        <v>1549</v>
      </c>
      <c r="G238" s="23">
        <f>+G239</f>
        <v>0</v>
      </c>
      <c r="H238" s="23">
        <f>+H239</f>
        <v>0</v>
      </c>
      <c r="I238" s="23">
        <f>+I239</f>
        <v>10000</v>
      </c>
      <c r="J238" s="23">
        <f>+J239</f>
        <v>0</v>
      </c>
      <c r="K238" s="23">
        <f>+K239</f>
        <v>10000</v>
      </c>
      <c r="L238" s="24" t="str">
        <f t="shared" si="10"/>
        <v>**.**</v>
      </c>
      <c r="M238" s="24" t="str">
        <f t="shared" si="11"/>
        <v>**.**</v>
      </c>
    </row>
    <row r="239" spans="2:13" s="3" customFormat="1" ht="10.5">
      <c r="B239" s="19"/>
      <c r="C239" s="19"/>
      <c r="D239" s="19"/>
      <c r="E239" s="19" t="s">
        <v>749</v>
      </c>
      <c r="F239" s="19" t="s">
        <v>750</v>
      </c>
      <c r="G239" s="20">
        <v>0</v>
      </c>
      <c r="H239" s="20">
        <v>0</v>
      </c>
      <c r="I239" s="20">
        <v>10000</v>
      </c>
      <c r="J239" s="20">
        <v>0</v>
      </c>
      <c r="K239" s="20">
        <v>10000</v>
      </c>
      <c r="L239" s="21" t="str">
        <f t="shared" si="10"/>
        <v>**.**</v>
      </c>
      <c r="M239" s="21" t="str">
        <f t="shared" si="11"/>
        <v>**.**</v>
      </c>
    </row>
    <row r="240" spans="1:13" s="2" customFormat="1" ht="15.75">
      <c r="A240" s="22" t="s">
        <v>899</v>
      </c>
      <c r="B240" s="22"/>
      <c r="C240" s="22"/>
      <c r="D240" s="22" t="s">
        <v>854</v>
      </c>
      <c r="E240" s="22"/>
      <c r="F240" s="22" t="s">
        <v>1471</v>
      </c>
      <c r="G240" s="23">
        <f>+G241</f>
        <v>36000</v>
      </c>
      <c r="H240" s="23">
        <f>+H241</f>
        <v>37152</v>
      </c>
      <c r="I240" s="23">
        <f>+I241</f>
        <v>37152</v>
      </c>
      <c r="J240" s="23">
        <f>+J241</f>
        <v>38229</v>
      </c>
      <c r="K240" s="23">
        <f>+K241</f>
        <v>38229</v>
      </c>
      <c r="L240" s="24">
        <f t="shared" si="10"/>
        <v>100</v>
      </c>
      <c r="M240" s="24">
        <f t="shared" si="11"/>
        <v>100</v>
      </c>
    </row>
    <row r="241" spans="2:13" s="3" customFormat="1" ht="10.5">
      <c r="B241" s="19"/>
      <c r="C241" s="19"/>
      <c r="D241" s="19"/>
      <c r="E241" s="19" t="s">
        <v>643</v>
      </c>
      <c r="F241" s="19" t="s">
        <v>644</v>
      </c>
      <c r="G241" s="20">
        <v>36000</v>
      </c>
      <c r="H241" s="20">
        <v>37152</v>
      </c>
      <c r="I241" s="20">
        <v>37152</v>
      </c>
      <c r="J241" s="20">
        <v>38229</v>
      </c>
      <c r="K241" s="20">
        <v>38229</v>
      </c>
      <c r="L241" s="21">
        <f t="shared" si="10"/>
        <v>100</v>
      </c>
      <c r="M241" s="21">
        <f t="shared" si="11"/>
        <v>100</v>
      </c>
    </row>
    <row r="242" spans="1:13" s="2" customFormat="1" ht="15.75">
      <c r="A242" s="22" t="s">
        <v>901</v>
      </c>
      <c r="B242" s="22"/>
      <c r="C242" s="22"/>
      <c r="D242" s="22" t="s">
        <v>856</v>
      </c>
      <c r="E242" s="22"/>
      <c r="F242" s="22" t="s">
        <v>1472</v>
      </c>
      <c r="G242" s="23">
        <f>+G243</f>
        <v>6200</v>
      </c>
      <c r="H242" s="23">
        <f>+H243</f>
        <v>6312</v>
      </c>
      <c r="I242" s="23">
        <f>+I243</f>
        <v>6312</v>
      </c>
      <c r="J242" s="23">
        <f>+J243</f>
        <v>6444</v>
      </c>
      <c r="K242" s="23">
        <f>+K243</f>
        <v>6444</v>
      </c>
      <c r="L242" s="24">
        <f t="shared" si="10"/>
        <v>100</v>
      </c>
      <c r="M242" s="24">
        <f t="shared" si="11"/>
        <v>100</v>
      </c>
    </row>
    <row r="243" spans="2:13" s="3" customFormat="1" ht="10.5">
      <c r="B243" s="19"/>
      <c r="C243" s="19"/>
      <c r="D243" s="19"/>
      <c r="E243" s="19" t="s">
        <v>643</v>
      </c>
      <c r="F243" s="19" t="s">
        <v>644</v>
      </c>
      <c r="G243" s="20">
        <v>6200</v>
      </c>
      <c r="H243" s="20">
        <v>6312</v>
      </c>
      <c r="I243" s="20">
        <v>6312</v>
      </c>
      <c r="J243" s="20">
        <v>6444</v>
      </c>
      <c r="K243" s="20">
        <v>6444</v>
      </c>
      <c r="L243" s="21">
        <f t="shared" si="10"/>
        <v>100</v>
      </c>
      <c r="M243" s="21">
        <f t="shared" si="11"/>
        <v>100</v>
      </c>
    </row>
    <row r="244" spans="1:13" s="2" customFormat="1" ht="15.75">
      <c r="A244" s="22" t="s">
        <v>904</v>
      </c>
      <c r="B244" s="22"/>
      <c r="C244" s="22"/>
      <c r="D244" s="22" t="s">
        <v>858</v>
      </c>
      <c r="E244" s="22"/>
      <c r="F244" s="22" t="s">
        <v>859</v>
      </c>
      <c r="G244" s="23">
        <f>+G245</f>
        <v>132000</v>
      </c>
      <c r="H244" s="23">
        <f>+H245</f>
        <v>100000</v>
      </c>
      <c r="I244" s="23">
        <f>+I245</f>
        <v>100000</v>
      </c>
      <c r="J244" s="23">
        <f>+J245</f>
        <v>102100</v>
      </c>
      <c r="K244" s="23">
        <f>+K245</f>
        <v>102100</v>
      </c>
      <c r="L244" s="24">
        <f t="shared" si="10"/>
        <v>100</v>
      </c>
      <c r="M244" s="24">
        <f t="shared" si="11"/>
        <v>100</v>
      </c>
    </row>
    <row r="245" spans="2:13" s="3" customFormat="1" ht="10.5">
      <c r="B245" s="19"/>
      <c r="C245" s="19"/>
      <c r="D245" s="19"/>
      <c r="E245" s="19" t="s">
        <v>643</v>
      </c>
      <c r="F245" s="19" t="s">
        <v>644</v>
      </c>
      <c r="G245" s="20">
        <v>132000</v>
      </c>
      <c r="H245" s="20">
        <v>100000</v>
      </c>
      <c r="I245" s="20">
        <v>100000</v>
      </c>
      <c r="J245" s="20">
        <v>102100</v>
      </c>
      <c r="K245" s="20">
        <v>102100</v>
      </c>
      <c r="L245" s="21">
        <f t="shared" si="10"/>
        <v>100</v>
      </c>
      <c r="M245" s="21">
        <f t="shared" si="11"/>
        <v>100</v>
      </c>
    </row>
    <row r="246" spans="1:13" s="2" customFormat="1" ht="15.75">
      <c r="A246" s="22" t="s">
        <v>906</v>
      </c>
      <c r="B246" s="22"/>
      <c r="C246" s="22"/>
      <c r="D246" s="22" t="s">
        <v>861</v>
      </c>
      <c r="E246" s="22"/>
      <c r="F246" s="22" t="s">
        <v>1473</v>
      </c>
      <c r="G246" s="23">
        <f>+G247+G248</f>
        <v>81600</v>
      </c>
      <c r="H246" s="23">
        <f>+H247+H248</f>
        <v>89000</v>
      </c>
      <c r="I246" s="23">
        <f>+I247+I248</f>
        <v>89000</v>
      </c>
      <c r="J246" s="23">
        <f>+J247+J248</f>
        <v>90869</v>
      </c>
      <c r="K246" s="23">
        <f>+K247+K248</f>
        <v>90869</v>
      </c>
      <c r="L246" s="24">
        <f t="shared" si="10"/>
        <v>100</v>
      </c>
      <c r="M246" s="24">
        <f t="shared" si="11"/>
        <v>100</v>
      </c>
    </row>
    <row r="247" spans="2:13" s="3" customFormat="1" ht="10.5">
      <c r="B247" s="19"/>
      <c r="C247" s="19"/>
      <c r="D247" s="19"/>
      <c r="E247" s="19" t="s">
        <v>643</v>
      </c>
      <c r="F247" s="19" t="s">
        <v>644</v>
      </c>
      <c r="G247" s="20">
        <v>71600</v>
      </c>
      <c r="H247" s="20">
        <v>0</v>
      </c>
      <c r="I247" s="20">
        <v>65000</v>
      </c>
      <c r="J247" s="20">
        <v>65422</v>
      </c>
      <c r="K247" s="20">
        <v>65422</v>
      </c>
      <c r="L247" s="21" t="str">
        <f t="shared" si="10"/>
        <v>**.**</v>
      </c>
      <c r="M247" s="21">
        <f t="shared" si="11"/>
        <v>100</v>
      </c>
    </row>
    <row r="248" spans="2:13" s="3" customFormat="1" ht="10.5">
      <c r="B248" s="19"/>
      <c r="C248" s="19"/>
      <c r="D248" s="19"/>
      <c r="E248" s="19" t="s">
        <v>739</v>
      </c>
      <c r="F248" s="19" t="s">
        <v>740</v>
      </c>
      <c r="G248" s="20">
        <v>10000</v>
      </c>
      <c r="H248" s="20">
        <v>89000</v>
      </c>
      <c r="I248" s="20">
        <v>24000</v>
      </c>
      <c r="J248" s="20">
        <v>25447</v>
      </c>
      <c r="K248" s="20">
        <v>25447</v>
      </c>
      <c r="L248" s="21">
        <f t="shared" si="10"/>
        <v>26.96629213483146</v>
      </c>
      <c r="M248" s="21">
        <f t="shared" si="11"/>
        <v>100</v>
      </c>
    </row>
    <row r="249" spans="1:13" s="2" customFormat="1" ht="15.75">
      <c r="A249" s="22" t="s">
        <v>908</v>
      </c>
      <c r="B249" s="22"/>
      <c r="C249" s="22"/>
      <c r="D249" s="22" t="s">
        <v>863</v>
      </c>
      <c r="E249" s="22"/>
      <c r="F249" s="22" t="s">
        <v>864</v>
      </c>
      <c r="G249" s="23">
        <f>+G250</f>
        <v>19600</v>
      </c>
      <c r="H249" s="23">
        <f>+H250</f>
        <v>0</v>
      </c>
      <c r="I249" s="23">
        <f>+I250</f>
        <v>0</v>
      </c>
      <c r="J249" s="23">
        <f>+J250</f>
        <v>0</v>
      </c>
      <c r="K249" s="23">
        <f>+K250</f>
        <v>0</v>
      </c>
      <c r="L249" s="24" t="str">
        <f t="shared" si="10"/>
        <v>**.**</v>
      </c>
      <c r="M249" s="24" t="str">
        <f t="shared" si="11"/>
        <v>**.**</v>
      </c>
    </row>
    <row r="250" spans="2:13" s="3" customFormat="1" ht="10.5">
      <c r="B250" s="19"/>
      <c r="C250" s="19"/>
      <c r="D250" s="19"/>
      <c r="E250" s="19" t="s">
        <v>643</v>
      </c>
      <c r="F250" s="19" t="s">
        <v>644</v>
      </c>
      <c r="G250" s="20">
        <v>19600</v>
      </c>
      <c r="H250" s="20">
        <v>0</v>
      </c>
      <c r="I250" s="20">
        <v>0</v>
      </c>
      <c r="J250" s="20">
        <v>0</v>
      </c>
      <c r="K250" s="20">
        <v>0</v>
      </c>
      <c r="L250" s="21" t="str">
        <f t="shared" si="10"/>
        <v>**.**</v>
      </c>
      <c r="M250" s="21" t="str">
        <f t="shared" si="11"/>
        <v>**.**</v>
      </c>
    </row>
    <row r="251" spans="1:13" s="2" customFormat="1" ht="15.75">
      <c r="A251" s="22" t="s">
        <v>911</v>
      </c>
      <c r="B251" s="22"/>
      <c r="C251" s="22"/>
      <c r="D251" s="22" t="s">
        <v>866</v>
      </c>
      <c r="E251" s="22"/>
      <c r="F251" s="22" t="s">
        <v>867</v>
      </c>
      <c r="G251" s="23">
        <f>+G252</f>
        <v>1700</v>
      </c>
      <c r="H251" s="23">
        <f>+H252</f>
        <v>0</v>
      </c>
      <c r="I251" s="23">
        <f>+I252</f>
        <v>0</v>
      </c>
      <c r="J251" s="23">
        <f>+J252</f>
        <v>0</v>
      </c>
      <c r="K251" s="23">
        <f>+K252</f>
        <v>0</v>
      </c>
      <c r="L251" s="24" t="str">
        <f t="shared" si="10"/>
        <v>**.**</v>
      </c>
      <c r="M251" s="24" t="str">
        <f t="shared" si="11"/>
        <v>**.**</v>
      </c>
    </row>
    <row r="252" spans="2:13" s="3" customFormat="1" ht="10.5">
      <c r="B252" s="19"/>
      <c r="C252" s="19"/>
      <c r="D252" s="19"/>
      <c r="E252" s="19" t="s">
        <v>643</v>
      </c>
      <c r="F252" s="19" t="s">
        <v>644</v>
      </c>
      <c r="G252" s="20">
        <v>1700</v>
      </c>
      <c r="H252" s="20">
        <v>0</v>
      </c>
      <c r="I252" s="20">
        <v>0</v>
      </c>
      <c r="J252" s="20">
        <v>0</v>
      </c>
      <c r="K252" s="20">
        <v>0</v>
      </c>
      <c r="L252" s="21" t="str">
        <f t="shared" si="10"/>
        <v>**.**</v>
      </c>
      <c r="M252" s="21" t="str">
        <f t="shared" si="11"/>
        <v>**.**</v>
      </c>
    </row>
    <row r="253" spans="1:13" s="2" customFormat="1" ht="15.75">
      <c r="A253" s="22" t="s">
        <v>913</v>
      </c>
      <c r="B253" s="22"/>
      <c r="C253" s="22"/>
      <c r="D253" s="22" t="s">
        <v>869</v>
      </c>
      <c r="E253" s="22"/>
      <c r="F253" s="22" t="s">
        <v>870</v>
      </c>
      <c r="G253" s="23">
        <f>+G254</f>
        <v>1300</v>
      </c>
      <c r="H253" s="23">
        <f>+H254</f>
        <v>0</v>
      </c>
      <c r="I253" s="23">
        <f>+I254</f>
        <v>0</v>
      </c>
      <c r="J253" s="23">
        <f>+J254</f>
        <v>0</v>
      </c>
      <c r="K253" s="23">
        <f>+K254</f>
        <v>0</v>
      </c>
      <c r="L253" s="24" t="str">
        <f t="shared" si="10"/>
        <v>**.**</v>
      </c>
      <c r="M253" s="24" t="str">
        <f t="shared" si="11"/>
        <v>**.**</v>
      </c>
    </row>
    <row r="254" spans="2:13" s="3" customFormat="1" ht="10.5">
      <c r="B254" s="19"/>
      <c r="C254" s="19"/>
      <c r="D254" s="19"/>
      <c r="E254" s="19" t="s">
        <v>643</v>
      </c>
      <c r="F254" s="19" t="s">
        <v>644</v>
      </c>
      <c r="G254" s="20">
        <v>1300</v>
      </c>
      <c r="H254" s="20">
        <v>0</v>
      </c>
      <c r="I254" s="20">
        <v>0</v>
      </c>
      <c r="J254" s="20">
        <v>0</v>
      </c>
      <c r="K254" s="20">
        <v>0</v>
      </c>
      <c r="L254" s="21" t="str">
        <f t="shared" si="10"/>
        <v>**.**</v>
      </c>
      <c r="M254" s="21" t="str">
        <f t="shared" si="11"/>
        <v>**.**</v>
      </c>
    </row>
    <row r="255" spans="1:13" s="2" customFormat="1" ht="15.75">
      <c r="A255" s="22" t="s">
        <v>915</v>
      </c>
      <c r="B255" s="22"/>
      <c r="C255" s="22"/>
      <c r="D255" s="22" t="s">
        <v>872</v>
      </c>
      <c r="E255" s="22"/>
      <c r="F255" s="22" t="s">
        <v>1350</v>
      </c>
      <c r="G255" s="23">
        <f>+G256</f>
        <v>3470</v>
      </c>
      <c r="H255" s="23">
        <f>+H256</f>
        <v>5000</v>
      </c>
      <c r="I255" s="23">
        <f>+I256</f>
        <v>5000</v>
      </c>
      <c r="J255" s="23">
        <f>+J256</f>
        <v>5145</v>
      </c>
      <c r="K255" s="23">
        <f>+K256</f>
        <v>5145</v>
      </c>
      <c r="L255" s="24">
        <f t="shared" si="10"/>
        <v>100</v>
      </c>
      <c r="M255" s="24">
        <f t="shared" si="11"/>
        <v>100</v>
      </c>
    </row>
    <row r="256" spans="2:13" s="3" customFormat="1" ht="10.5">
      <c r="B256" s="19"/>
      <c r="C256" s="19"/>
      <c r="D256" s="19"/>
      <c r="E256" s="19" t="s">
        <v>643</v>
      </c>
      <c r="F256" s="19" t="s">
        <v>644</v>
      </c>
      <c r="G256" s="20">
        <v>3470</v>
      </c>
      <c r="H256" s="20">
        <v>5000</v>
      </c>
      <c r="I256" s="20">
        <v>5000</v>
      </c>
      <c r="J256" s="20">
        <v>5145</v>
      </c>
      <c r="K256" s="20">
        <v>5145</v>
      </c>
      <c r="L256" s="21">
        <f t="shared" si="10"/>
        <v>100</v>
      </c>
      <c r="M256" s="21">
        <f t="shared" si="11"/>
        <v>100</v>
      </c>
    </row>
    <row r="257" spans="1:13" s="2" customFormat="1" ht="15.75">
      <c r="A257" s="22" t="s">
        <v>917</v>
      </c>
      <c r="B257" s="22"/>
      <c r="C257" s="22"/>
      <c r="D257" s="22" t="s">
        <v>874</v>
      </c>
      <c r="E257" s="22"/>
      <c r="F257" s="22" t="s">
        <v>875</v>
      </c>
      <c r="G257" s="23">
        <f>+G258</f>
        <v>1600</v>
      </c>
      <c r="H257" s="23">
        <f>+H258</f>
        <v>0</v>
      </c>
      <c r="I257" s="23">
        <f>+I258</f>
        <v>0</v>
      </c>
      <c r="J257" s="23">
        <f>+J258</f>
        <v>0</v>
      </c>
      <c r="K257" s="23">
        <f>+K258</f>
        <v>0</v>
      </c>
      <c r="L257" s="24" t="str">
        <f t="shared" si="10"/>
        <v>**.**</v>
      </c>
      <c r="M257" s="24" t="str">
        <f t="shared" si="11"/>
        <v>**.**</v>
      </c>
    </row>
    <row r="258" spans="2:13" s="3" customFormat="1" ht="10.5">
      <c r="B258" s="19"/>
      <c r="C258" s="19"/>
      <c r="D258" s="19"/>
      <c r="E258" s="19" t="s">
        <v>643</v>
      </c>
      <c r="F258" s="19" t="s">
        <v>644</v>
      </c>
      <c r="G258" s="20">
        <v>1600</v>
      </c>
      <c r="H258" s="20">
        <v>0</v>
      </c>
      <c r="I258" s="20">
        <v>0</v>
      </c>
      <c r="J258" s="20">
        <v>0</v>
      </c>
      <c r="K258" s="20">
        <v>0</v>
      </c>
      <c r="L258" s="21" t="str">
        <f t="shared" si="10"/>
        <v>**.**</v>
      </c>
      <c r="M258" s="21" t="str">
        <f t="shared" si="11"/>
        <v>**.**</v>
      </c>
    </row>
    <row r="259" spans="1:13" s="2" customFormat="1" ht="15.75">
      <c r="A259" s="22" t="s">
        <v>919</v>
      </c>
      <c r="B259" s="22"/>
      <c r="C259" s="22"/>
      <c r="D259" s="22" t="s">
        <v>877</v>
      </c>
      <c r="E259" s="22"/>
      <c r="F259" s="22" t="s">
        <v>1474</v>
      </c>
      <c r="G259" s="23">
        <f>+G260</f>
        <v>57100</v>
      </c>
      <c r="H259" s="23">
        <f>+H260</f>
        <v>38878</v>
      </c>
      <c r="I259" s="23">
        <f>+I260</f>
        <v>38878</v>
      </c>
      <c r="J259" s="23">
        <f>+J260</f>
        <v>39694</v>
      </c>
      <c r="K259" s="23">
        <f>+K260</f>
        <v>39694</v>
      </c>
      <c r="L259" s="24">
        <f t="shared" si="10"/>
        <v>100</v>
      </c>
      <c r="M259" s="24">
        <f t="shared" si="11"/>
        <v>100</v>
      </c>
    </row>
    <row r="260" spans="2:13" s="3" customFormat="1" ht="10.5">
      <c r="B260" s="19"/>
      <c r="C260" s="19"/>
      <c r="D260" s="19"/>
      <c r="E260" s="19" t="s">
        <v>643</v>
      </c>
      <c r="F260" s="19" t="s">
        <v>644</v>
      </c>
      <c r="G260" s="20">
        <v>57100</v>
      </c>
      <c r="H260" s="20">
        <v>38878</v>
      </c>
      <c r="I260" s="20">
        <v>38878</v>
      </c>
      <c r="J260" s="20">
        <v>39694</v>
      </c>
      <c r="K260" s="20">
        <v>39694</v>
      </c>
      <c r="L260" s="21">
        <f t="shared" si="10"/>
        <v>100</v>
      </c>
      <c r="M260" s="21">
        <f t="shared" si="11"/>
        <v>100</v>
      </c>
    </row>
    <row r="261" spans="1:13" s="2" customFormat="1" ht="15.75">
      <c r="A261" s="22" t="s">
        <v>922</v>
      </c>
      <c r="B261" s="22"/>
      <c r="C261" s="22"/>
      <c r="D261" s="22" t="s">
        <v>879</v>
      </c>
      <c r="E261" s="22"/>
      <c r="F261" s="22" t="s">
        <v>880</v>
      </c>
      <c r="G261" s="23">
        <f>+G262</f>
        <v>1230</v>
      </c>
      <c r="H261" s="23">
        <f>+H262</f>
        <v>1252</v>
      </c>
      <c r="I261" s="23">
        <f>+I262</f>
        <v>1252</v>
      </c>
      <c r="J261" s="23">
        <f>+J262</f>
        <v>1306</v>
      </c>
      <c r="K261" s="23">
        <f>+K262</f>
        <v>1306</v>
      </c>
      <c r="L261" s="24">
        <f t="shared" si="10"/>
        <v>100</v>
      </c>
      <c r="M261" s="24">
        <f t="shared" si="11"/>
        <v>100</v>
      </c>
    </row>
    <row r="262" spans="2:13" s="3" customFormat="1" ht="10.5">
      <c r="B262" s="19"/>
      <c r="C262" s="19"/>
      <c r="D262" s="19"/>
      <c r="E262" s="19" t="s">
        <v>643</v>
      </c>
      <c r="F262" s="19" t="s">
        <v>644</v>
      </c>
      <c r="G262" s="20">
        <v>1230</v>
      </c>
      <c r="H262" s="20">
        <v>1252</v>
      </c>
      <c r="I262" s="20">
        <v>1252</v>
      </c>
      <c r="J262" s="20">
        <v>1306</v>
      </c>
      <c r="K262" s="20">
        <v>1306</v>
      </c>
      <c r="L262" s="21">
        <f t="shared" si="10"/>
        <v>100</v>
      </c>
      <c r="M262" s="21">
        <f t="shared" si="11"/>
        <v>100</v>
      </c>
    </row>
    <row r="263" spans="1:13" s="2" customFormat="1" ht="15.75">
      <c r="A263" s="22" t="s">
        <v>925</v>
      </c>
      <c r="B263" s="22"/>
      <c r="C263" s="22"/>
      <c r="D263" s="22" t="s">
        <v>1134</v>
      </c>
      <c r="E263" s="22"/>
      <c r="F263" s="22" t="s">
        <v>1135</v>
      </c>
      <c r="G263" s="23">
        <f>+G264</f>
        <v>0</v>
      </c>
      <c r="H263" s="23">
        <f>+H264</f>
        <v>22809</v>
      </c>
      <c r="I263" s="23">
        <f>+I264</f>
        <v>22809</v>
      </c>
      <c r="J263" s="23">
        <f>+J264</f>
        <v>23471</v>
      </c>
      <c r="K263" s="23">
        <f>+K264</f>
        <v>23471</v>
      </c>
      <c r="L263" s="24">
        <f aca="true" t="shared" si="12" ref="L263:L326">IF(H263&lt;&gt;0,I263/H263*100,"**.**")</f>
        <v>100</v>
      </c>
      <c r="M263" s="24">
        <f aca="true" t="shared" si="13" ref="M263:M326">IF(J263&lt;&gt;0,K263/J263*100,"**.**")</f>
        <v>100</v>
      </c>
    </row>
    <row r="264" spans="2:13" s="3" customFormat="1" ht="10.5">
      <c r="B264" s="19"/>
      <c r="C264" s="19"/>
      <c r="D264" s="19"/>
      <c r="E264" s="19" t="s">
        <v>643</v>
      </c>
      <c r="F264" s="19" t="s">
        <v>644</v>
      </c>
      <c r="G264" s="20">
        <v>0</v>
      </c>
      <c r="H264" s="20">
        <v>22809</v>
      </c>
      <c r="I264" s="20">
        <v>22809</v>
      </c>
      <c r="J264" s="20">
        <v>23471</v>
      </c>
      <c r="K264" s="20">
        <v>23471</v>
      </c>
      <c r="L264" s="21">
        <f t="shared" si="12"/>
        <v>100</v>
      </c>
      <c r="M264" s="21">
        <f t="shared" si="13"/>
        <v>100</v>
      </c>
    </row>
    <row r="265" spans="1:13" s="2" customFormat="1" ht="15.75">
      <c r="A265" s="22" t="s">
        <v>928</v>
      </c>
      <c r="B265" s="22"/>
      <c r="C265" s="22"/>
      <c r="D265" s="22" t="s">
        <v>1136</v>
      </c>
      <c r="E265" s="22"/>
      <c r="F265" s="22" t="s">
        <v>1137</v>
      </c>
      <c r="G265" s="23">
        <f>+G266</f>
        <v>0</v>
      </c>
      <c r="H265" s="23">
        <f>+H266</f>
        <v>3130</v>
      </c>
      <c r="I265" s="23">
        <f>+I266</f>
        <v>3130</v>
      </c>
      <c r="J265" s="23">
        <f>+J266</f>
        <v>3221</v>
      </c>
      <c r="K265" s="23">
        <f>+K266</f>
        <v>3221</v>
      </c>
      <c r="L265" s="24">
        <f t="shared" si="12"/>
        <v>100</v>
      </c>
      <c r="M265" s="24">
        <f t="shared" si="13"/>
        <v>100</v>
      </c>
    </row>
    <row r="266" spans="2:13" s="3" customFormat="1" ht="10.5">
      <c r="B266" s="19"/>
      <c r="C266" s="19"/>
      <c r="D266" s="19"/>
      <c r="E266" s="19" t="s">
        <v>643</v>
      </c>
      <c r="F266" s="19" t="s">
        <v>644</v>
      </c>
      <c r="G266" s="20">
        <v>0</v>
      </c>
      <c r="H266" s="20">
        <v>3130</v>
      </c>
      <c r="I266" s="20">
        <v>3130</v>
      </c>
      <c r="J266" s="20">
        <v>3221</v>
      </c>
      <c r="K266" s="20">
        <v>3221</v>
      </c>
      <c r="L266" s="21">
        <f t="shared" si="12"/>
        <v>100</v>
      </c>
      <c r="M266" s="21">
        <f t="shared" si="13"/>
        <v>100</v>
      </c>
    </row>
    <row r="267" spans="1:13" s="2" customFormat="1" ht="15.75">
      <c r="A267" s="22" t="s">
        <v>931</v>
      </c>
      <c r="B267" s="22"/>
      <c r="C267" s="22"/>
      <c r="D267" s="22" t="s">
        <v>1314</v>
      </c>
      <c r="E267" s="22"/>
      <c r="F267" s="22" t="s">
        <v>1315</v>
      </c>
      <c r="G267" s="23">
        <f>+G268</f>
        <v>0</v>
      </c>
      <c r="H267" s="23">
        <f>+H268</f>
        <v>8000</v>
      </c>
      <c r="I267" s="23">
        <f>+I268</f>
        <v>8000</v>
      </c>
      <c r="J267" s="23">
        <f>+J268</f>
        <v>8000</v>
      </c>
      <c r="K267" s="23">
        <f>+K268</f>
        <v>8000</v>
      </c>
      <c r="L267" s="24">
        <f t="shared" si="12"/>
        <v>100</v>
      </c>
      <c r="M267" s="24">
        <f t="shared" si="13"/>
        <v>100</v>
      </c>
    </row>
    <row r="268" spans="2:13" s="3" customFormat="1" ht="10.5">
      <c r="B268" s="19"/>
      <c r="C268" s="19"/>
      <c r="D268" s="19"/>
      <c r="E268" s="19" t="s">
        <v>643</v>
      </c>
      <c r="F268" s="19" t="s">
        <v>644</v>
      </c>
      <c r="G268" s="20">
        <v>0</v>
      </c>
      <c r="H268" s="20">
        <v>8000</v>
      </c>
      <c r="I268" s="20">
        <v>8000</v>
      </c>
      <c r="J268" s="20">
        <v>8000</v>
      </c>
      <c r="K268" s="20">
        <v>8000</v>
      </c>
      <c r="L268" s="21">
        <f t="shared" si="12"/>
        <v>100</v>
      </c>
      <c r="M268" s="21">
        <f t="shared" si="13"/>
        <v>100</v>
      </c>
    </row>
    <row r="269" spans="1:13" s="2" customFormat="1" ht="15.75">
      <c r="A269" s="22" t="s">
        <v>934</v>
      </c>
      <c r="B269" s="22"/>
      <c r="C269" s="22"/>
      <c r="D269" s="22" t="s">
        <v>882</v>
      </c>
      <c r="E269" s="22"/>
      <c r="F269" s="22" t="s">
        <v>1475</v>
      </c>
      <c r="G269" s="23">
        <f>+G270</f>
        <v>8700</v>
      </c>
      <c r="H269" s="23">
        <f>+H270</f>
        <v>8857</v>
      </c>
      <c r="I269" s="23">
        <f>+I270</f>
        <v>8857</v>
      </c>
      <c r="J269" s="23">
        <f>+J270</f>
        <v>9114</v>
      </c>
      <c r="K269" s="23">
        <f>+K270</f>
        <v>9114</v>
      </c>
      <c r="L269" s="24">
        <f t="shared" si="12"/>
        <v>100</v>
      </c>
      <c r="M269" s="24">
        <f t="shared" si="13"/>
        <v>100</v>
      </c>
    </row>
    <row r="270" spans="2:13" s="3" customFormat="1" ht="10.5">
      <c r="B270" s="19"/>
      <c r="C270" s="19"/>
      <c r="D270" s="19"/>
      <c r="E270" s="19" t="s">
        <v>739</v>
      </c>
      <c r="F270" s="19" t="s">
        <v>740</v>
      </c>
      <c r="G270" s="20">
        <v>8700</v>
      </c>
      <c r="H270" s="20">
        <v>8857</v>
      </c>
      <c r="I270" s="20">
        <v>8857</v>
      </c>
      <c r="J270" s="20">
        <v>9114</v>
      </c>
      <c r="K270" s="20">
        <v>9114</v>
      </c>
      <c r="L270" s="21">
        <f t="shared" si="12"/>
        <v>100</v>
      </c>
      <c r="M270" s="21">
        <f t="shared" si="13"/>
        <v>100</v>
      </c>
    </row>
    <row r="271" spans="1:13" s="2" customFormat="1" ht="15.75">
      <c r="A271" s="22" t="s">
        <v>937</v>
      </c>
      <c r="B271" s="22"/>
      <c r="C271" s="22"/>
      <c r="D271" s="22" t="s">
        <v>884</v>
      </c>
      <c r="E271" s="22"/>
      <c r="F271" s="22" t="s">
        <v>1476</v>
      </c>
      <c r="G271" s="23">
        <f>+G272</f>
        <v>280000</v>
      </c>
      <c r="H271" s="23">
        <f>+H272</f>
        <v>296800</v>
      </c>
      <c r="I271" s="23">
        <f>+I272</f>
        <v>296800</v>
      </c>
      <c r="J271" s="23">
        <f>+J272</f>
        <v>330000</v>
      </c>
      <c r="K271" s="23">
        <f>+K272</f>
        <v>330000</v>
      </c>
      <c r="L271" s="24">
        <f t="shared" si="12"/>
        <v>100</v>
      </c>
      <c r="M271" s="24">
        <f t="shared" si="13"/>
        <v>100</v>
      </c>
    </row>
    <row r="272" spans="2:13" s="3" customFormat="1" ht="10.5">
      <c r="B272" s="19"/>
      <c r="C272" s="19"/>
      <c r="D272" s="19"/>
      <c r="E272" s="19" t="s">
        <v>739</v>
      </c>
      <c r="F272" s="19" t="s">
        <v>740</v>
      </c>
      <c r="G272" s="20">
        <v>280000</v>
      </c>
      <c r="H272" s="20">
        <v>296800</v>
      </c>
      <c r="I272" s="20">
        <v>296800</v>
      </c>
      <c r="J272" s="20">
        <v>330000</v>
      </c>
      <c r="K272" s="20">
        <v>330000</v>
      </c>
      <c r="L272" s="21">
        <f t="shared" si="12"/>
        <v>100</v>
      </c>
      <c r="M272" s="21">
        <f t="shared" si="13"/>
        <v>100</v>
      </c>
    </row>
    <row r="273" spans="1:13" s="2" customFormat="1" ht="15.75">
      <c r="A273" s="22" t="s">
        <v>940</v>
      </c>
      <c r="B273" s="22"/>
      <c r="C273" s="22"/>
      <c r="D273" s="22" t="s">
        <v>886</v>
      </c>
      <c r="E273" s="22"/>
      <c r="F273" s="22" t="s">
        <v>1477</v>
      </c>
      <c r="G273" s="23">
        <f>+G274</f>
        <v>63000</v>
      </c>
      <c r="H273" s="23">
        <f>+H274</f>
        <v>64134</v>
      </c>
      <c r="I273" s="23">
        <f>+I274</f>
        <v>64134</v>
      </c>
      <c r="J273" s="23">
        <f>+J274</f>
        <v>65481</v>
      </c>
      <c r="K273" s="23">
        <f>+K274</f>
        <v>65481</v>
      </c>
      <c r="L273" s="24">
        <f t="shared" si="12"/>
        <v>100</v>
      </c>
      <c r="M273" s="24">
        <f t="shared" si="13"/>
        <v>100</v>
      </c>
    </row>
    <row r="274" spans="2:13" s="3" customFormat="1" ht="10.5">
      <c r="B274" s="19"/>
      <c r="C274" s="19"/>
      <c r="D274" s="19"/>
      <c r="E274" s="19" t="s">
        <v>739</v>
      </c>
      <c r="F274" s="19" t="s">
        <v>740</v>
      </c>
      <c r="G274" s="20">
        <v>63000</v>
      </c>
      <c r="H274" s="20">
        <v>64134</v>
      </c>
      <c r="I274" s="20">
        <v>64134</v>
      </c>
      <c r="J274" s="20">
        <v>65481</v>
      </c>
      <c r="K274" s="20">
        <v>65481</v>
      </c>
      <c r="L274" s="21">
        <f t="shared" si="12"/>
        <v>100</v>
      </c>
      <c r="M274" s="21">
        <f t="shared" si="13"/>
        <v>100</v>
      </c>
    </row>
    <row r="275" spans="1:13" s="2" customFormat="1" ht="15.75">
      <c r="A275" s="22" t="s">
        <v>943</v>
      </c>
      <c r="B275" s="22"/>
      <c r="C275" s="22"/>
      <c r="D275" s="22" t="s">
        <v>888</v>
      </c>
      <c r="E275" s="22"/>
      <c r="F275" s="22" t="s">
        <v>1478</v>
      </c>
      <c r="G275" s="23">
        <f>+G276</f>
        <v>8200</v>
      </c>
      <c r="H275" s="23">
        <f>+H276</f>
        <v>8348</v>
      </c>
      <c r="I275" s="23">
        <f>+I276</f>
        <v>8348</v>
      </c>
      <c r="J275" s="23">
        <f>+J276</f>
        <v>8523</v>
      </c>
      <c r="K275" s="23">
        <f>+K276</f>
        <v>8523</v>
      </c>
      <c r="L275" s="24">
        <f t="shared" si="12"/>
        <v>100</v>
      </c>
      <c r="M275" s="24">
        <f t="shared" si="13"/>
        <v>100</v>
      </c>
    </row>
    <row r="276" spans="2:13" s="3" customFormat="1" ht="10.5">
      <c r="B276" s="19"/>
      <c r="C276" s="19"/>
      <c r="D276" s="19"/>
      <c r="E276" s="19" t="s">
        <v>889</v>
      </c>
      <c r="F276" s="19" t="s">
        <v>890</v>
      </c>
      <c r="G276" s="20">
        <v>8200</v>
      </c>
      <c r="H276" s="20">
        <v>8348</v>
      </c>
      <c r="I276" s="20">
        <v>8348</v>
      </c>
      <c r="J276" s="20">
        <v>8523</v>
      </c>
      <c r="K276" s="20">
        <v>8523</v>
      </c>
      <c r="L276" s="21">
        <f t="shared" si="12"/>
        <v>100</v>
      </c>
      <c r="M276" s="21">
        <f t="shared" si="13"/>
        <v>100</v>
      </c>
    </row>
    <row r="277" spans="1:13" s="2" customFormat="1" ht="15.75">
      <c r="A277" s="22" t="s">
        <v>945</v>
      </c>
      <c r="B277" s="22"/>
      <c r="C277" s="22"/>
      <c r="D277" s="22" t="s">
        <v>892</v>
      </c>
      <c r="E277" s="22"/>
      <c r="F277" s="22" t="s">
        <v>893</v>
      </c>
      <c r="G277" s="23">
        <f>+G278</f>
        <v>41700</v>
      </c>
      <c r="H277" s="23">
        <f>+H278</f>
        <v>37450</v>
      </c>
      <c r="I277" s="23">
        <f>+I278</f>
        <v>37450</v>
      </c>
      <c r="J277" s="23">
        <f>+J278</f>
        <v>43342</v>
      </c>
      <c r="K277" s="23">
        <f>+K278</f>
        <v>43342</v>
      </c>
      <c r="L277" s="24">
        <f t="shared" si="12"/>
        <v>100</v>
      </c>
      <c r="M277" s="24">
        <f t="shared" si="13"/>
        <v>100</v>
      </c>
    </row>
    <row r="278" spans="2:13" s="3" customFormat="1" ht="10.5">
      <c r="B278" s="19"/>
      <c r="C278" s="19"/>
      <c r="D278" s="19"/>
      <c r="E278" s="19" t="s">
        <v>889</v>
      </c>
      <c r="F278" s="19" t="s">
        <v>890</v>
      </c>
      <c r="G278" s="20">
        <v>41700</v>
      </c>
      <c r="H278" s="20">
        <v>37450</v>
      </c>
      <c r="I278" s="20">
        <v>37450</v>
      </c>
      <c r="J278" s="20">
        <v>43342</v>
      </c>
      <c r="K278" s="20">
        <v>43342</v>
      </c>
      <c r="L278" s="21">
        <f t="shared" si="12"/>
        <v>100</v>
      </c>
      <c r="M278" s="21">
        <f t="shared" si="13"/>
        <v>100</v>
      </c>
    </row>
    <row r="279" spans="1:13" s="2" customFormat="1" ht="15.75">
      <c r="A279" s="22" t="s">
        <v>948</v>
      </c>
      <c r="B279" s="22"/>
      <c r="C279" s="22"/>
      <c r="D279" s="22" t="s">
        <v>895</v>
      </c>
      <c r="E279" s="22"/>
      <c r="F279" s="22" t="s">
        <v>896</v>
      </c>
      <c r="G279" s="23">
        <f>+G280+G281</f>
        <v>4100</v>
      </c>
      <c r="H279" s="23">
        <f>+H280+H281</f>
        <v>4174</v>
      </c>
      <c r="I279" s="23">
        <f>+I280+I281</f>
        <v>4174</v>
      </c>
      <c r="J279" s="23">
        <f>+J280+J281</f>
        <v>4261</v>
      </c>
      <c r="K279" s="23">
        <f>+K280+K281</f>
        <v>4261</v>
      </c>
      <c r="L279" s="24">
        <f t="shared" si="12"/>
        <v>100</v>
      </c>
      <c r="M279" s="24">
        <f t="shared" si="13"/>
        <v>100</v>
      </c>
    </row>
    <row r="280" spans="2:13" s="3" customFormat="1" ht="10.5">
      <c r="B280" s="19"/>
      <c r="C280" s="19"/>
      <c r="D280" s="19"/>
      <c r="E280" s="19" t="s">
        <v>635</v>
      </c>
      <c r="F280" s="19" t="s">
        <v>636</v>
      </c>
      <c r="G280" s="20">
        <v>270</v>
      </c>
      <c r="H280" s="20">
        <v>0</v>
      </c>
      <c r="I280" s="20">
        <v>0</v>
      </c>
      <c r="J280" s="20">
        <v>0</v>
      </c>
      <c r="K280" s="20">
        <v>0</v>
      </c>
      <c r="L280" s="21" t="str">
        <f t="shared" si="12"/>
        <v>**.**</v>
      </c>
      <c r="M280" s="21" t="str">
        <f t="shared" si="13"/>
        <v>**.**</v>
      </c>
    </row>
    <row r="281" spans="2:13" s="3" customFormat="1" ht="10.5">
      <c r="B281" s="19"/>
      <c r="C281" s="19"/>
      <c r="D281" s="19"/>
      <c r="E281" s="19" t="s">
        <v>889</v>
      </c>
      <c r="F281" s="19" t="s">
        <v>890</v>
      </c>
      <c r="G281" s="20">
        <v>3830</v>
      </c>
      <c r="H281" s="20">
        <v>4174</v>
      </c>
      <c r="I281" s="20">
        <v>4174</v>
      </c>
      <c r="J281" s="20">
        <v>4261</v>
      </c>
      <c r="K281" s="20">
        <v>4261</v>
      </c>
      <c r="L281" s="21">
        <f t="shared" si="12"/>
        <v>100</v>
      </c>
      <c r="M281" s="21">
        <f t="shared" si="13"/>
        <v>100</v>
      </c>
    </row>
    <row r="282" spans="1:13" s="2" customFormat="1" ht="15.75">
      <c r="A282" s="22" t="s">
        <v>951</v>
      </c>
      <c r="B282" s="22"/>
      <c r="C282" s="22"/>
      <c r="D282" s="22" t="s">
        <v>898</v>
      </c>
      <c r="E282" s="22"/>
      <c r="F282" s="22" t="s">
        <v>1479</v>
      </c>
      <c r="G282" s="23">
        <f>+G283</f>
        <v>26000</v>
      </c>
      <c r="H282" s="23">
        <f>+H283</f>
        <v>34359</v>
      </c>
      <c r="I282" s="23">
        <f>+I283</f>
        <v>34359</v>
      </c>
      <c r="J282" s="23">
        <f>+J283</f>
        <v>36492</v>
      </c>
      <c r="K282" s="23">
        <f>+K283</f>
        <v>36492</v>
      </c>
      <c r="L282" s="24">
        <f t="shared" si="12"/>
        <v>100</v>
      </c>
      <c r="M282" s="24">
        <f t="shared" si="13"/>
        <v>100</v>
      </c>
    </row>
    <row r="283" spans="2:13" s="3" customFormat="1" ht="10.5">
      <c r="B283" s="19"/>
      <c r="C283" s="19"/>
      <c r="D283" s="19"/>
      <c r="E283" s="19" t="s">
        <v>739</v>
      </c>
      <c r="F283" s="19" t="s">
        <v>740</v>
      </c>
      <c r="G283" s="20">
        <v>26000</v>
      </c>
      <c r="H283" s="20">
        <v>34359</v>
      </c>
      <c r="I283" s="20">
        <v>34359</v>
      </c>
      <c r="J283" s="20">
        <v>36492</v>
      </c>
      <c r="K283" s="20">
        <v>36492</v>
      </c>
      <c r="L283" s="21">
        <f t="shared" si="12"/>
        <v>100</v>
      </c>
      <c r="M283" s="21">
        <f t="shared" si="13"/>
        <v>100</v>
      </c>
    </row>
    <row r="284" spans="1:13" s="2" customFormat="1" ht="15.75">
      <c r="A284" s="22" t="s">
        <v>954</v>
      </c>
      <c r="B284" s="22"/>
      <c r="C284" s="22"/>
      <c r="D284" s="22" t="s">
        <v>900</v>
      </c>
      <c r="E284" s="22"/>
      <c r="F284" s="22" t="s">
        <v>1480</v>
      </c>
      <c r="G284" s="23">
        <f>+G285</f>
        <v>15500</v>
      </c>
      <c r="H284" s="23">
        <f>+H285</f>
        <v>15779</v>
      </c>
      <c r="I284" s="23">
        <f>+I285</f>
        <v>15779</v>
      </c>
      <c r="J284" s="23">
        <f>+J285</f>
        <v>16110</v>
      </c>
      <c r="K284" s="23">
        <f>+K285</f>
        <v>16110</v>
      </c>
      <c r="L284" s="24">
        <f t="shared" si="12"/>
        <v>100</v>
      </c>
      <c r="M284" s="24">
        <f t="shared" si="13"/>
        <v>100</v>
      </c>
    </row>
    <row r="285" spans="2:13" s="3" customFormat="1" ht="10.5">
      <c r="B285" s="19"/>
      <c r="C285" s="19"/>
      <c r="D285" s="19"/>
      <c r="E285" s="19" t="s">
        <v>739</v>
      </c>
      <c r="F285" s="19" t="s">
        <v>740</v>
      </c>
      <c r="G285" s="20">
        <v>15500</v>
      </c>
      <c r="H285" s="20">
        <v>15779</v>
      </c>
      <c r="I285" s="20">
        <v>15779</v>
      </c>
      <c r="J285" s="20">
        <v>16110</v>
      </c>
      <c r="K285" s="20">
        <v>16110</v>
      </c>
      <c r="L285" s="21">
        <f t="shared" si="12"/>
        <v>100</v>
      </c>
      <c r="M285" s="21">
        <f t="shared" si="13"/>
        <v>100</v>
      </c>
    </row>
    <row r="286" spans="1:13" s="2" customFormat="1" ht="15.75">
      <c r="A286" s="22" t="s">
        <v>957</v>
      </c>
      <c r="B286" s="22"/>
      <c r="C286" s="22"/>
      <c r="D286" s="22" t="s">
        <v>902</v>
      </c>
      <c r="E286" s="22"/>
      <c r="F286" s="22" t="s">
        <v>903</v>
      </c>
      <c r="G286" s="23">
        <f>+G287</f>
        <v>5100</v>
      </c>
      <c r="H286" s="23">
        <f>+H287</f>
        <v>2192</v>
      </c>
      <c r="I286" s="23">
        <f>+I287</f>
        <v>2192</v>
      </c>
      <c r="J286" s="23">
        <f>+J287</f>
        <v>2301</v>
      </c>
      <c r="K286" s="23">
        <f>+K287</f>
        <v>2301</v>
      </c>
      <c r="L286" s="24">
        <f t="shared" si="12"/>
        <v>100</v>
      </c>
      <c r="M286" s="24">
        <f t="shared" si="13"/>
        <v>100</v>
      </c>
    </row>
    <row r="287" spans="2:13" s="3" customFormat="1" ht="10.5">
      <c r="B287" s="19"/>
      <c r="C287" s="19"/>
      <c r="D287" s="19"/>
      <c r="E287" s="19" t="s">
        <v>889</v>
      </c>
      <c r="F287" s="19" t="s">
        <v>890</v>
      </c>
      <c r="G287" s="20">
        <v>5100</v>
      </c>
      <c r="H287" s="20">
        <v>2192</v>
      </c>
      <c r="I287" s="20">
        <v>2192</v>
      </c>
      <c r="J287" s="20">
        <v>2301</v>
      </c>
      <c r="K287" s="20">
        <v>2301</v>
      </c>
      <c r="L287" s="21">
        <f t="shared" si="12"/>
        <v>100</v>
      </c>
      <c r="M287" s="21">
        <f t="shared" si="13"/>
        <v>100</v>
      </c>
    </row>
    <row r="288" spans="1:13" s="2" customFormat="1" ht="15.75">
      <c r="A288" s="22" t="s">
        <v>960</v>
      </c>
      <c r="B288" s="22"/>
      <c r="C288" s="22"/>
      <c r="D288" s="22" t="s">
        <v>905</v>
      </c>
      <c r="E288" s="22"/>
      <c r="F288" s="22" t="s">
        <v>1481</v>
      </c>
      <c r="G288" s="23">
        <f>+G289</f>
        <v>26500</v>
      </c>
      <c r="H288" s="23">
        <f>+H289</f>
        <v>26977</v>
      </c>
      <c r="I288" s="23">
        <f>+I289</f>
        <v>30631</v>
      </c>
      <c r="J288" s="23">
        <f>+J289</f>
        <v>27544</v>
      </c>
      <c r="K288" s="23">
        <f>+K289</f>
        <v>32935</v>
      </c>
      <c r="L288" s="24">
        <f t="shared" si="12"/>
        <v>113.54487155725248</v>
      </c>
      <c r="M288" s="24">
        <f t="shared" si="13"/>
        <v>119.57232065059542</v>
      </c>
    </row>
    <row r="289" spans="2:13" s="3" customFormat="1" ht="10.5">
      <c r="B289" s="19"/>
      <c r="C289" s="19"/>
      <c r="D289" s="19"/>
      <c r="E289" s="19" t="s">
        <v>739</v>
      </c>
      <c r="F289" s="19" t="s">
        <v>740</v>
      </c>
      <c r="G289" s="20">
        <v>26500</v>
      </c>
      <c r="H289" s="20">
        <v>26977</v>
      </c>
      <c r="I289" s="20">
        <v>30631</v>
      </c>
      <c r="J289" s="20">
        <v>27544</v>
      </c>
      <c r="K289" s="20">
        <v>32935</v>
      </c>
      <c r="L289" s="21">
        <f t="shared" si="12"/>
        <v>113.54487155725248</v>
      </c>
      <c r="M289" s="21">
        <f t="shared" si="13"/>
        <v>119.57232065059542</v>
      </c>
    </row>
    <row r="290" spans="1:13" s="2" customFormat="1" ht="15.75">
      <c r="A290" s="22" t="s">
        <v>963</v>
      </c>
      <c r="B290" s="22"/>
      <c r="C290" s="22"/>
      <c r="D290" s="22" t="s">
        <v>907</v>
      </c>
      <c r="E290" s="22"/>
      <c r="F290" s="22" t="s">
        <v>1482</v>
      </c>
      <c r="G290" s="23">
        <f>+G291</f>
        <v>13000</v>
      </c>
      <c r="H290" s="23">
        <f>+H291</f>
        <v>10234</v>
      </c>
      <c r="I290" s="23">
        <f>+I291</f>
        <v>10234</v>
      </c>
      <c r="J290" s="23">
        <f>+J291</f>
        <v>10511</v>
      </c>
      <c r="K290" s="23">
        <f>+K291</f>
        <v>10511</v>
      </c>
      <c r="L290" s="24">
        <f t="shared" si="12"/>
        <v>100</v>
      </c>
      <c r="M290" s="24">
        <f t="shared" si="13"/>
        <v>100</v>
      </c>
    </row>
    <row r="291" spans="2:13" s="3" customFormat="1" ht="10.5">
      <c r="B291" s="19"/>
      <c r="C291" s="19"/>
      <c r="D291" s="19"/>
      <c r="E291" s="19" t="s">
        <v>739</v>
      </c>
      <c r="F291" s="19" t="s">
        <v>740</v>
      </c>
      <c r="G291" s="20">
        <v>13000</v>
      </c>
      <c r="H291" s="20">
        <v>10234</v>
      </c>
      <c r="I291" s="20">
        <v>10234</v>
      </c>
      <c r="J291" s="20">
        <v>10511</v>
      </c>
      <c r="K291" s="20">
        <v>10511</v>
      </c>
      <c r="L291" s="21">
        <f t="shared" si="12"/>
        <v>100</v>
      </c>
      <c r="M291" s="21">
        <f t="shared" si="13"/>
        <v>100</v>
      </c>
    </row>
    <row r="292" spans="1:13" s="2" customFormat="1" ht="15.75">
      <c r="A292" s="22" t="s">
        <v>966</v>
      </c>
      <c r="B292" s="22"/>
      <c r="C292" s="22"/>
      <c r="D292" s="22" t="s">
        <v>909</v>
      </c>
      <c r="E292" s="22"/>
      <c r="F292" s="22" t="s">
        <v>910</v>
      </c>
      <c r="G292" s="23">
        <f>+G293</f>
        <v>1200</v>
      </c>
      <c r="H292" s="23">
        <f>+H293</f>
        <v>0</v>
      </c>
      <c r="I292" s="23">
        <f>+I293</f>
        <v>0</v>
      </c>
      <c r="J292" s="23">
        <f>+J293</f>
        <v>0</v>
      </c>
      <c r="K292" s="23">
        <f>+K293</f>
        <v>0</v>
      </c>
      <c r="L292" s="24" t="str">
        <f t="shared" si="12"/>
        <v>**.**</v>
      </c>
      <c r="M292" s="24" t="str">
        <f t="shared" si="13"/>
        <v>**.**</v>
      </c>
    </row>
    <row r="293" spans="2:13" s="3" customFormat="1" ht="10.5">
      <c r="B293" s="19"/>
      <c r="C293" s="19"/>
      <c r="D293" s="19"/>
      <c r="E293" s="19" t="s">
        <v>739</v>
      </c>
      <c r="F293" s="19" t="s">
        <v>740</v>
      </c>
      <c r="G293" s="20">
        <v>1200</v>
      </c>
      <c r="H293" s="20">
        <v>0</v>
      </c>
      <c r="I293" s="20">
        <v>0</v>
      </c>
      <c r="J293" s="20">
        <v>0</v>
      </c>
      <c r="K293" s="20">
        <v>0</v>
      </c>
      <c r="L293" s="21" t="str">
        <f t="shared" si="12"/>
        <v>**.**</v>
      </c>
      <c r="M293" s="21" t="str">
        <f t="shared" si="13"/>
        <v>**.**</v>
      </c>
    </row>
    <row r="294" spans="1:13" s="2" customFormat="1" ht="15.75">
      <c r="A294" s="22" t="s">
        <v>969</v>
      </c>
      <c r="B294" s="22"/>
      <c r="C294" s="22"/>
      <c r="D294" s="22" t="s">
        <v>912</v>
      </c>
      <c r="E294" s="22"/>
      <c r="F294" s="22" t="s">
        <v>1483</v>
      </c>
      <c r="G294" s="23">
        <f>+G295</f>
        <v>106500</v>
      </c>
      <c r="H294" s="23">
        <f>+H295</f>
        <v>110000</v>
      </c>
      <c r="I294" s="23">
        <f>+I295</f>
        <v>112000</v>
      </c>
      <c r="J294" s="23">
        <f>+J295</f>
        <v>112310</v>
      </c>
      <c r="K294" s="23">
        <f>+K295</f>
        <v>114310</v>
      </c>
      <c r="L294" s="24">
        <f t="shared" si="12"/>
        <v>101.81818181818181</v>
      </c>
      <c r="M294" s="24">
        <f t="shared" si="13"/>
        <v>101.78078532632891</v>
      </c>
    </row>
    <row r="295" spans="2:13" s="3" customFormat="1" ht="10.5">
      <c r="B295" s="19"/>
      <c r="C295" s="19"/>
      <c r="D295" s="19"/>
      <c r="E295" s="19" t="s">
        <v>739</v>
      </c>
      <c r="F295" s="19" t="s">
        <v>740</v>
      </c>
      <c r="G295" s="20">
        <v>106500</v>
      </c>
      <c r="H295" s="20">
        <v>110000</v>
      </c>
      <c r="I295" s="20">
        <v>112000</v>
      </c>
      <c r="J295" s="20">
        <v>112310</v>
      </c>
      <c r="K295" s="20">
        <v>114310</v>
      </c>
      <c r="L295" s="21">
        <f t="shared" si="12"/>
        <v>101.81818181818181</v>
      </c>
      <c r="M295" s="21">
        <f t="shared" si="13"/>
        <v>101.78078532632891</v>
      </c>
    </row>
    <row r="296" spans="1:13" s="2" customFormat="1" ht="15.75">
      <c r="A296" s="22" t="s">
        <v>972</v>
      </c>
      <c r="B296" s="22"/>
      <c r="C296" s="22"/>
      <c r="D296" s="22" t="s">
        <v>914</v>
      </c>
      <c r="E296" s="22"/>
      <c r="F296" s="22" t="s">
        <v>1484</v>
      </c>
      <c r="G296" s="23">
        <f>+G297</f>
        <v>45600</v>
      </c>
      <c r="H296" s="23">
        <f>+H297</f>
        <v>46421</v>
      </c>
      <c r="I296" s="23">
        <f>+I297</f>
        <v>46421</v>
      </c>
      <c r="J296" s="23">
        <f>+J297</f>
        <v>47396</v>
      </c>
      <c r="K296" s="23">
        <f>+K297</f>
        <v>47396</v>
      </c>
      <c r="L296" s="24">
        <f t="shared" si="12"/>
        <v>100</v>
      </c>
      <c r="M296" s="24">
        <f t="shared" si="13"/>
        <v>100</v>
      </c>
    </row>
    <row r="297" spans="2:13" s="3" customFormat="1" ht="10.5">
      <c r="B297" s="19"/>
      <c r="C297" s="19"/>
      <c r="D297" s="19"/>
      <c r="E297" s="19" t="s">
        <v>739</v>
      </c>
      <c r="F297" s="19" t="s">
        <v>740</v>
      </c>
      <c r="G297" s="20">
        <v>45600</v>
      </c>
      <c r="H297" s="20">
        <v>46421</v>
      </c>
      <c r="I297" s="20">
        <v>46421</v>
      </c>
      <c r="J297" s="20">
        <v>47396</v>
      </c>
      <c r="K297" s="20">
        <v>47396</v>
      </c>
      <c r="L297" s="21">
        <f t="shared" si="12"/>
        <v>100</v>
      </c>
      <c r="M297" s="21">
        <f t="shared" si="13"/>
        <v>100</v>
      </c>
    </row>
    <row r="298" spans="1:13" s="2" customFormat="1" ht="15.75">
      <c r="A298" s="22" t="s">
        <v>974</v>
      </c>
      <c r="B298" s="22"/>
      <c r="C298" s="22"/>
      <c r="D298" s="22" t="s">
        <v>916</v>
      </c>
      <c r="E298" s="22"/>
      <c r="F298" s="22" t="s">
        <v>1485</v>
      </c>
      <c r="G298" s="23">
        <f>+G299</f>
        <v>760</v>
      </c>
      <c r="H298" s="23">
        <f>+H299</f>
        <v>774</v>
      </c>
      <c r="I298" s="23">
        <f>+I299</f>
        <v>774</v>
      </c>
      <c r="J298" s="23">
        <f>+J299</f>
        <v>790</v>
      </c>
      <c r="K298" s="23">
        <f>+K299</f>
        <v>790</v>
      </c>
      <c r="L298" s="24">
        <f t="shared" si="12"/>
        <v>100</v>
      </c>
      <c r="M298" s="24">
        <f t="shared" si="13"/>
        <v>100</v>
      </c>
    </row>
    <row r="299" spans="2:13" s="3" customFormat="1" ht="10.5">
      <c r="B299" s="19"/>
      <c r="C299" s="19"/>
      <c r="D299" s="19"/>
      <c r="E299" s="19" t="s">
        <v>739</v>
      </c>
      <c r="F299" s="19" t="s">
        <v>740</v>
      </c>
      <c r="G299" s="20">
        <v>760</v>
      </c>
      <c r="H299" s="20">
        <v>774</v>
      </c>
      <c r="I299" s="20">
        <v>774</v>
      </c>
      <c r="J299" s="20">
        <v>790</v>
      </c>
      <c r="K299" s="20">
        <v>790</v>
      </c>
      <c r="L299" s="21">
        <f t="shared" si="12"/>
        <v>100</v>
      </c>
      <c r="M299" s="21">
        <f t="shared" si="13"/>
        <v>100</v>
      </c>
    </row>
    <row r="300" spans="1:13" s="2" customFormat="1" ht="15.75">
      <c r="A300" s="22" t="s">
        <v>976</v>
      </c>
      <c r="B300" s="22"/>
      <c r="C300" s="22"/>
      <c r="D300" s="22" t="s">
        <v>918</v>
      </c>
      <c r="E300" s="22"/>
      <c r="F300" s="22" t="s">
        <v>1486</v>
      </c>
      <c r="G300" s="23">
        <f>+G301</f>
        <v>10500</v>
      </c>
      <c r="H300" s="23">
        <f>+H301</f>
        <v>10689</v>
      </c>
      <c r="I300" s="23">
        <f>+I301</f>
        <v>10689</v>
      </c>
      <c r="J300" s="23">
        <f>+J301</f>
        <v>10913</v>
      </c>
      <c r="K300" s="23">
        <f>+K301</f>
        <v>10913</v>
      </c>
      <c r="L300" s="24">
        <f t="shared" si="12"/>
        <v>100</v>
      </c>
      <c r="M300" s="24">
        <f t="shared" si="13"/>
        <v>100</v>
      </c>
    </row>
    <row r="301" spans="2:13" s="3" customFormat="1" ht="10.5">
      <c r="B301" s="19"/>
      <c r="C301" s="19"/>
      <c r="D301" s="19"/>
      <c r="E301" s="19" t="s">
        <v>643</v>
      </c>
      <c r="F301" s="19" t="s">
        <v>644</v>
      </c>
      <c r="G301" s="20">
        <v>10500</v>
      </c>
      <c r="H301" s="20">
        <v>10689</v>
      </c>
      <c r="I301" s="20">
        <v>10689</v>
      </c>
      <c r="J301" s="20">
        <v>10913</v>
      </c>
      <c r="K301" s="20">
        <v>10913</v>
      </c>
      <c r="L301" s="21">
        <f t="shared" si="12"/>
        <v>100</v>
      </c>
      <c r="M301" s="21">
        <f t="shared" si="13"/>
        <v>100</v>
      </c>
    </row>
    <row r="302" spans="1:13" s="2" customFormat="1" ht="15.75">
      <c r="A302" s="22" t="s">
        <v>979</v>
      </c>
      <c r="B302" s="22"/>
      <c r="C302" s="22"/>
      <c r="D302" s="22" t="s">
        <v>920</v>
      </c>
      <c r="E302" s="22"/>
      <c r="F302" s="22" t="s">
        <v>921</v>
      </c>
      <c r="G302" s="23">
        <f>+G303</f>
        <v>7600</v>
      </c>
      <c r="H302" s="23">
        <f>+H303</f>
        <v>7900</v>
      </c>
      <c r="I302" s="23">
        <f>+I303</f>
        <v>7900</v>
      </c>
      <c r="J302" s="23">
        <f>+J303</f>
        <v>7899</v>
      </c>
      <c r="K302" s="23">
        <f>+K303</f>
        <v>7899</v>
      </c>
      <c r="L302" s="24">
        <f t="shared" si="12"/>
        <v>100</v>
      </c>
      <c r="M302" s="24">
        <f t="shared" si="13"/>
        <v>100</v>
      </c>
    </row>
    <row r="303" spans="2:13" s="3" customFormat="1" ht="10.5">
      <c r="B303" s="19"/>
      <c r="C303" s="19"/>
      <c r="D303" s="19"/>
      <c r="E303" s="19" t="s">
        <v>643</v>
      </c>
      <c r="F303" s="19" t="s">
        <v>644</v>
      </c>
      <c r="G303" s="20">
        <v>7600</v>
      </c>
      <c r="H303" s="20">
        <v>7900</v>
      </c>
      <c r="I303" s="20">
        <v>7900</v>
      </c>
      <c r="J303" s="20">
        <v>7899</v>
      </c>
      <c r="K303" s="20">
        <v>7899</v>
      </c>
      <c r="L303" s="21">
        <f t="shared" si="12"/>
        <v>100</v>
      </c>
      <c r="M303" s="21">
        <f t="shared" si="13"/>
        <v>100</v>
      </c>
    </row>
    <row r="304" spans="1:13" s="2" customFormat="1" ht="15.75">
      <c r="A304" s="22" t="s">
        <v>984</v>
      </c>
      <c r="B304" s="22"/>
      <c r="C304" s="22"/>
      <c r="D304" s="22" t="s">
        <v>923</v>
      </c>
      <c r="E304" s="22"/>
      <c r="F304" s="22" t="s">
        <v>924</v>
      </c>
      <c r="G304" s="23">
        <f>+G305</f>
        <v>34400</v>
      </c>
      <c r="H304" s="23">
        <f>+H305</f>
        <v>33543</v>
      </c>
      <c r="I304" s="23">
        <f>+I305</f>
        <v>33543</v>
      </c>
      <c r="J304" s="23">
        <f>+J305</f>
        <v>34377</v>
      </c>
      <c r="K304" s="23">
        <f>+K305</f>
        <v>34377</v>
      </c>
      <c r="L304" s="24">
        <f t="shared" si="12"/>
        <v>100</v>
      </c>
      <c r="M304" s="24">
        <f t="shared" si="13"/>
        <v>100</v>
      </c>
    </row>
    <row r="305" spans="2:13" s="3" customFormat="1" ht="10.5">
      <c r="B305" s="19"/>
      <c r="C305" s="19"/>
      <c r="D305" s="19"/>
      <c r="E305" s="19" t="s">
        <v>643</v>
      </c>
      <c r="F305" s="19" t="s">
        <v>644</v>
      </c>
      <c r="G305" s="20">
        <v>34400</v>
      </c>
      <c r="H305" s="20">
        <v>33543</v>
      </c>
      <c r="I305" s="20">
        <v>33543</v>
      </c>
      <c r="J305" s="20">
        <v>34377</v>
      </c>
      <c r="K305" s="20">
        <v>34377</v>
      </c>
      <c r="L305" s="21">
        <f t="shared" si="12"/>
        <v>100</v>
      </c>
      <c r="M305" s="21">
        <f t="shared" si="13"/>
        <v>100</v>
      </c>
    </row>
    <row r="306" spans="1:13" s="2" customFormat="1" ht="15.75">
      <c r="A306" s="22" t="s">
        <v>986</v>
      </c>
      <c r="B306" s="22"/>
      <c r="C306" s="22"/>
      <c r="D306" s="22" t="s">
        <v>926</v>
      </c>
      <c r="E306" s="22"/>
      <c r="F306" s="22" t="s">
        <v>927</v>
      </c>
      <c r="G306" s="23">
        <f>+G307</f>
        <v>5400</v>
      </c>
      <c r="H306" s="23">
        <f>+H307</f>
        <v>5497</v>
      </c>
      <c r="I306" s="23">
        <f>+I307</f>
        <v>5497</v>
      </c>
      <c r="J306" s="23">
        <f>+J307</f>
        <v>5613</v>
      </c>
      <c r="K306" s="23">
        <f>+K307</f>
        <v>5613</v>
      </c>
      <c r="L306" s="24">
        <f t="shared" si="12"/>
        <v>100</v>
      </c>
      <c r="M306" s="24">
        <f t="shared" si="13"/>
        <v>100</v>
      </c>
    </row>
    <row r="307" spans="2:13" s="3" customFormat="1" ht="10.5">
      <c r="B307" s="19"/>
      <c r="C307" s="19"/>
      <c r="D307" s="19"/>
      <c r="E307" s="19" t="s">
        <v>639</v>
      </c>
      <c r="F307" s="19" t="s">
        <v>640</v>
      </c>
      <c r="G307" s="20">
        <v>5400</v>
      </c>
      <c r="H307" s="20">
        <v>5497</v>
      </c>
      <c r="I307" s="20">
        <v>5497</v>
      </c>
      <c r="J307" s="20">
        <v>5613</v>
      </c>
      <c r="K307" s="20">
        <v>5613</v>
      </c>
      <c r="L307" s="21">
        <f t="shared" si="12"/>
        <v>100</v>
      </c>
      <c r="M307" s="21">
        <f t="shared" si="13"/>
        <v>100</v>
      </c>
    </row>
    <row r="308" spans="1:13" s="2" customFormat="1" ht="15.75">
      <c r="A308" s="22" t="s">
        <v>987</v>
      </c>
      <c r="B308" s="22"/>
      <c r="C308" s="22"/>
      <c r="D308" s="22" t="s">
        <v>929</v>
      </c>
      <c r="E308" s="22"/>
      <c r="F308" s="22" t="s">
        <v>930</v>
      </c>
      <c r="G308" s="23">
        <f>+G309</f>
        <v>11300</v>
      </c>
      <c r="H308" s="23">
        <f>+H309</f>
        <v>6500</v>
      </c>
      <c r="I308" s="23">
        <f>+I309</f>
        <v>6500</v>
      </c>
      <c r="J308" s="23">
        <f>+J309</f>
        <v>6720</v>
      </c>
      <c r="K308" s="23">
        <f>+K309</f>
        <v>6720</v>
      </c>
      <c r="L308" s="24">
        <f t="shared" si="12"/>
        <v>100</v>
      </c>
      <c r="M308" s="24">
        <f t="shared" si="13"/>
        <v>100</v>
      </c>
    </row>
    <row r="309" spans="2:13" s="3" customFormat="1" ht="10.5">
      <c r="B309" s="19"/>
      <c r="C309" s="19"/>
      <c r="D309" s="19"/>
      <c r="E309" s="19" t="s">
        <v>643</v>
      </c>
      <c r="F309" s="19" t="s">
        <v>644</v>
      </c>
      <c r="G309" s="20">
        <v>11300</v>
      </c>
      <c r="H309" s="20">
        <v>6500</v>
      </c>
      <c r="I309" s="20">
        <v>6500</v>
      </c>
      <c r="J309" s="20">
        <v>6720</v>
      </c>
      <c r="K309" s="20">
        <v>6720</v>
      </c>
      <c r="L309" s="21">
        <f t="shared" si="12"/>
        <v>100</v>
      </c>
      <c r="M309" s="21">
        <f t="shared" si="13"/>
        <v>100</v>
      </c>
    </row>
    <row r="310" spans="1:13" s="2" customFormat="1" ht="15.75">
      <c r="A310" s="22" t="s">
        <v>989</v>
      </c>
      <c r="B310" s="22"/>
      <c r="C310" s="22"/>
      <c r="D310" s="22" t="s">
        <v>932</v>
      </c>
      <c r="E310" s="22"/>
      <c r="F310" s="22" t="s">
        <v>933</v>
      </c>
      <c r="G310" s="23">
        <f>+G311+G312</f>
        <v>7000</v>
      </c>
      <c r="H310" s="23">
        <f>+H311+H312</f>
        <v>6126</v>
      </c>
      <c r="I310" s="23">
        <f>+I311+I312</f>
        <v>6126</v>
      </c>
      <c r="J310" s="23">
        <f>+J311+J312</f>
        <v>6276</v>
      </c>
      <c r="K310" s="23">
        <f>+K311+K312</f>
        <v>6276</v>
      </c>
      <c r="L310" s="24">
        <f t="shared" si="12"/>
        <v>100</v>
      </c>
      <c r="M310" s="24">
        <f t="shared" si="13"/>
        <v>100</v>
      </c>
    </row>
    <row r="311" spans="2:13" s="3" customFormat="1" ht="10.5">
      <c r="B311" s="19"/>
      <c r="C311" s="19"/>
      <c r="D311" s="19"/>
      <c r="E311" s="19" t="s">
        <v>639</v>
      </c>
      <c r="F311" s="19" t="s">
        <v>640</v>
      </c>
      <c r="G311" s="20">
        <v>4000</v>
      </c>
      <c r="H311" s="20">
        <v>6126</v>
      </c>
      <c r="I311" s="20">
        <v>6126</v>
      </c>
      <c r="J311" s="20">
        <v>6276</v>
      </c>
      <c r="K311" s="20">
        <v>6276</v>
      </c>
      <c r="L311" s="21">
        <f t="shared" si="12"/>
        <v>100</v>
      </c>
      <c r="M311" s="21">
        <f t="shared" si="13"/>
        <v>100</v>
      </c>
    </row>
    <row r="312" spans="2:13" s="3" customFormat="1" ht="10.5">
      <c r="B312" s="19"/>
      <c r="C312" s="19"/>
      <c r="D312" s="19"/>
      <c r="E312" s="19" t="s">
        <v>643</v>
      </c>
      <c r="F312" s="19" t="s">
        <v>644</v>
      </c>
      <c r="G312" s="20">
        <v>3000</v>
      </c>
      <c r="H312" s="20">
        <v>0</v>
      </c>
      <c r="I312" s="20">
        <v>0</v>
      </c>
      <c r="J312" s="20">
        <v>0</v>
      </c>
      <c r="K312" s="20">
        <v>0</v>
      </c>
      <c r="L312" s="21" t="str">
        <f t="shared" si="12"/>
        <v>**.**</v>
      </c>
      <c r="M312" s="21" t="str">
        <f t="shared" si="13"/>
        <v>**.**</v>
      </c>
    </row>
    <row r="313" spans="1:13" s="2" customFormat="1" ht="15.75">
      <c r="A313" s="22" t="s">
        <v>992</v>
      </c>
      <c r="B313" s="22"/>
      <c r="C313" s="22"/>
      <c r="D313" s="22" t="s">
        <v>935</v>
      </c>
      <c r="E313" s="22"/>
      <c r="F313" s="22" t="s">
        <v>936</v>
      </c>
      <c r="G313" s="23">
        <f>+G314+G315</f>
        <v>5200</v>
      </c>
      <c r="H313" s="23">
        <f>+H314+H315</f>
        <v>5294</v>
      </c>
      <c r="I313" s="23">
        <f>+I314+I315</f>
        <v>5294</v>
      </c>
      <c r="J313" s="23">
        <f>+J314+J315</f>
        <v>5405</v>
      </c>
      <c r="K313" s="23">
        <f>+K314+K315</f>
        <v>5405</v>
      </c>
      <c r="L313" s="24">
        <f t="shared" si="12"/>
        <v>100</v>
      </c>
      <c r="M313" s="24">
        <f t="shared" si="13"/>
        <v>100</v>
      </c>
    </row>
    <row r="314" spans="2:13" s="3" customFormat="1" ht="10.5">
      <c r="B314" s="19"/>
      <c r="C314" s="19"/>
      <c r="D314" s="19"/>
      <c r="E314" s="19" t="s">
        <v>639</v>
      </c>
      <c r="F314" s="19" t="s">
        <v>640</v>
      </c>
      <c r="G314" s="20">
        <v>504</v>
      </c>
      <c r="H314" s="20">
        <v>0</v>
      </c>
      <c r="I314" s="20">
        <v>0</v>
      </c>
      <c r="J314" s="20">
        <v>0</v>
      </c>
      <c r="K314" s="20">
        <v>0</v>
      </c>
      <c r="L314" s="21" t="str">
        <f t="shared" si="12"/>
        <v>**.**</v>
      </c>
      <c r="M314" s="21" t="str">
        <f t="shared" si="13"/>
        <v>**.**</v>
      </c>
    </row>
    <row r="315" spans="2:13" s="3" customFormat="1" ht="10.5">
      <c r="B315" s="19"/>
      <c r="C315" s="19"/>
      <c r="D315" s="19"/>
      <c r="E315" s="19" t="s">
        <v>643</v>
      </c>
      <c r="F315" s="19" t="s">
        <v>644</v>
      </c>
      <c r="G315" s="20">
        <v>4696</v>
      </c>
      <c r="H315" s="20">
        <v>5294</v>
      </c>
      <c r="I315" s="20">
        <v>5294</v>
      </c>
      <c r="J315" s="20">
        <v>5405</v>
      </c>
      <c r="K315" s="20">
        <v>5405</v>
      </c>
      <c r="L315" s="21">
        <f t="shared" si="12"/>
        <v>100</v>
      </c>
      <c r="M315" s="21">
        <f t="shared" si="13"/>
        <v>100</v>
      </c>
    </row>
    <row r="316" spans="1:13" s="2" customFormat="1" ht="15.75">
      <c r="A316" s="22" t="s">
        <v>994</v>
      </c>
      <c r="B316" s="22"/>
      <c r="C316" s="22"/>
      <c r="D316" s="22" t="s">
        <v>938</v>
      </c>
      <c r="E316" s="22"/>
      <c r="F316" s="22" t="s">
        <v>939</v>
      </c>
      <c r="G316" s="23">
        <f>+G317</f>
        <v>1700</v>
      </c>
      <c r="H316" s="23">
        <f>+H317</f>
        <v>1731</v>
      </c>
      <c r="I316" s="23">
        <f>+I317</f>
        <v>1731</v>
      </c>
      <c r="J316" s="23">
        <f>+J317</f>
        <v>1767</v>
      </c>
      <c r="K316" s="23">
        <f>+K317</f>
        <v>1767</v>
      </c>
      <c r="L316" s="24">
        <f t="shared" si="12"/>
        <v>100</v>
      </c>
      <c r="M316" s="24">
        <f t="shared" si="13"/>
        <v>100</v>
      </c>
    </row>
    <row r="317" spans="2:13" s="3" customFormat="1" ht="10.5">
      <c r="B317" s="19"/>
      <c r="C317" s="19"/>
      <c r="D317" s="19"/>
      <c r="E317" s="19" t="s">
        <v>739</v>
      </c>
      <c r="F317" s="19" t="s">
        <v>740</v>
      </c>
      <c r="G317" s="20">
        <v>1700</v>
      </c>
      <c r="H317" s="20">
        <v>1731</v>
      </c>
      <c r="I317" s="20">
        <v>1731</v>
      </c>
      <c r="J317" s="20">
        <v>1767</v>
      </c>
      <c r="K317" s="20">
        <v>1767</v>
      </c>
      <c r="L317" s="21">
        <f t="shared" si="12"/>
        <v>100</v>
      </c>
      <c r="M317" s="21">
        <f t="shared" si="13"/>
        <v>100</v>
      </c>
    </row>
    <row r="318" spans="1:13" s="2" customFormat="1" ht="15.75">
      <c r="A318" s="22" t="s">
        <v>997</v>
      </c>
      <c r="B318" s="22"/>
      <c r="C318" s="22"/>
      <c r="D318" s="22" t="s">
        <v>941</v>
      </c>
      <c r="E318" s="22"/>
      <c r="F318" s="22" t="s">
        <v>942</v>
      </c>
      <c r="G318" s="23">
        <f>+G319+G320</f>
        <v>8600</v>
      </c>
      <c r="H318" s="23">
        <f>+H319+H320</f>
        <v>5755</v>
      </c>
      <c r="I318" s="23">
        <f>+I319+I320</f>
        <v>5755</v>
      </c>
      <c r="J318" s="23">
        <f>+J319+J320</f>
        <v>5939</v>
      </c>
      <c r="K318" s="23">
        <f>+K319+K320</f>
        <v>5939</v>
      </c>
      <c r="L318" s="24">
        <f t="shared" si="12"/>
        <v>100</v>
      </c>
      <c r="M318" s="24">
        <f t="shared" si="13"/>
        <v>100</v>
      </c>
    </row>
    <row r="319" spans="2:13" s="3" customFormat="1" ht="10.5">
      <c r="B319" s="19"/>
      <c r="C319" s="19"/>
      <c r="D319" s="19"/>
      <c r="E319" s="19" t="s">
        <v>639</v>
      </c>
      <c r="F319" s="19" t="s">
        <v>640</v>
      </c>
      <c r="G319" s="20">
        <v>8600</v>
      </c>
      <c r="H319" s="20">
        <v>5755</v>
      </c>
      <c r="I319" s="20">
        <v>5755</v>
      </c>
      <c r="J319" s="20">
        <v>5939</v>
      </c>
      <c r="K319" s="20">
        <v>0</v>
      </c>
      <c r="L319" s="21">
        <f t="shared" si="12"/>
        <v>100</v>
      </c>
      <c r="M319" s="21">
        <f t="shared" si="13"/>
        <v>0</v>
      </c>
    </row>
    <row r="320" spans="2:13" s="3" customFormat="1" ht="10.5">
      <c r="B320" s="19"/>
      <c r="C320" s="19"/>
      <c r="D320" s="19"/>
      <c r="E320" s="19" t="s">
        <v>643</v>
      </c>
      <c r="F320" s="19" t="s">
        <v>644</v>
      </c>
      <c r="G320" s="20">
        <v>0</v>
      </c>
      <c r="H320" s="20">
        <v>0</v>
      </c>
      <c r="I320" s="20">
        <v>0</v>
      </c>
      <c r="J320" s="20">
        <v>0</v>
      </c>
      <c r="K320" s="20">
        <v>5939</v>
      </c>
      <c r="L320" s="21" t="str">
        <f t="shared" si="12"/>
        <v>**.**</v>
      </c>
      <c r="M320" s="21" t="str">
        <f t="shared" si="13"/>
        <v>**.**</v>
      </c>
    </row>
    <row r="321" spans="1:13" s="2" customFormat="1" ht="15.75">
      <c r="A321" s="22" t="s">
        <v>999</v>
      </c>
      <c r="B321" s="22"/>
      <c r="C321" s="22"/>
      <c r="D321" s="22" t="s">
        <v>944</v>
      </c>
      <c r="E321" s="22"/>
      <c r="F321" s="22" t="s">
        <v>1273</v>
      </c>
      <c r="G321" s="23">
        <f>+G322+G323</f>
        <v>4590</v>
      </c>
      <c r="H321" s="23">
        <f>+H322+H323</f>
        <v>7000</v>
      </c>
      <c r="I321" s="23">
        <f>+I322+I323</f>
        <v>7000</v>
      </c>
      <c r="J321" s="23">
        <f>+J322+J323</f>
        <v>8500</v>
      </c>
      <c r="K321" s="23">
        <f>+K322+K323</f>
        <v>8500</v>
      </c>
      <c r="L321" s="24">
        <f t="shared" si="12"/>
        <v>100</v>
      </c>
      <c r="M321" s="24">
        <f t="shared" si="13"/>
        <v>100</v>
      </c>
    </row>
    <row r="322" spans="2:13" s="3" customFormat="1" ht="10.5">
      <c r="B322" s="19"/>
      <c r="C322" s="19"/>
      <c r="D322" s="19"/>
      <c r="E322" s="19" t="s">
        <v>639</v>
      </c>
      <c r="F322" s="19" t="s">
        <v>640</v>
      </c>
      <c r="G322" s="20">
        <v>4490</v>
      </c>
      <c r="H322" s="20">
        <v>7000</v>
      </c>
      <c r="I322" s="20">
        <v>7000</v>
      </c>
      <c r="J322" s="20">
        <v>8500</v>
      </c>
      <c r="K322" s="20">
        <v>8500</v>
      </c>
      <c r="L322" s="21">
        <f t="shared" si="12"/>
        <v>100</v>
      </c>
      <c r="M322" s="21">
        <f t="shared" si="13"/>
        <v>100</v>
      </c>
    </row>
    <row r="323" spans="2:13" s="3" customFormat="1" ht="10.5">
      <c r="B323" s="19"/>
      <c r="C323" s="19"/>
      <c r="D323" s="19"/>
      <c r="E323" s="19" t="s">
        <v>635</v>
      </c>
      <c r="F323" s="19" t="s">
        <v>636</v>
      </c>
      <c r="G323" s="20">
        <v>100</v>
      </c>
      <c r="H323" s="20">
        <v>0</v>
      </c>
      <c r="I323" s="20">
        <v>0</v>
      </c>
      <c r="J323" s="20">
        <v>0</v>
      </c>
      <c r="K323" s="20">
        <v>0</v>
      </c>
      <c r="L323" s="21" t="str">
        <f t="shared" si="12"/>
        <v>**.**</v>
      </c>
      <c r="M323" s="21" t="str">
        <f t="shared" si="13"/>
        <v>**.**</v>
      </c>
    </row>
    <row r="324" spans="1:13" s="2" customFormat="1" ht="15.75">
      <c r="A324" s="22" t="s">
        <v>1002</v>
      </c>
      <c r="B324" s="22"/>
      <c r="C324" s="22"/>
      <c r="D324" s="22" t="s">
        <v>946</v>
      </c>
      <c r="E324" s="22"/>
      <c r="F324" s="22" t="s">
        <v>947</v>
      </c>
      <c r="G324" s="23">
        <f>+G325+G326</f>
        <v>5200</v>
      </c>
      <c r="H324" s="23">
        <f>+H325+H326</f>
        <v>3294</v>
      </c>
      <c r="I324" s="23">
        <f>+I325+I326</f>
        <v>3294</v>
      </c>
      <c r="J324" s="23">
        <f>+J325+J326</f>
        <v>3405</v>
      </c>
      <c r="K324" s="23">
        <f>+K325+K326</f>
        <v>3405</v>
      </c>
      <c r="L324" s="24">
        <f t="shared" si="12"/>
        <v>100</v>
      </c>
      <c r="M324" s="24">
        <f t="shared" si="13"/>
        <v>100</v>
      </c>
    </row>
    <row r="325" spans="2:13" s="3" customFormat="1" ht="10.5">
      <c r="B325" s="19"/>
      <c r="C325" s="19"/>
      <c r="D325" s="19"/>
      <c r="E325" s="19" t="s">
        <v>639</v>
      </c>
      <c r="F325" s="19" t="s">
        <v>640</v>
      </c>
      <c r="G325" s="20">
        <v>4948</v>
      </c>
      <c r="H325" s="20">
        <v>3294</v>
      </c>
      <c r="I325" s="20">
        <v>3294</v>
      </c>
      <c r="J325" s="20">
        <v>3405</v>
      </c>
      <c r="K325" s="20">
        <v>3405</v>
      </c>
      <c r="L325" s="21">
        <f t="shared" si="12"/>
        <v>100</v>
      </c>
      <c r="M325" s="21">
        <f t="shared" si="13"/>
        <v>100</v>
      </c>
    </row>
    <row r="326" spans="2:13" s="3" customFormat="1" ht="10.5">
      <c r="B326" s="19"/>
      <c r="C326" s="19"/>
      <c r="D326" s="19"/>
      <c r="E326" s="19" t="s">
        <v>643</v>
      </c>
      <c r="F326" s="19" t="s">
        <v>644</v>
      </c>
      <c r="G326" s="20">
        <v>252</v>
      </c>
      <c r="H326" s="20">
        <v>0</v>
      </c>
      <c r="I326" s="20">
        <v>0</v>
      </c>
      <c r="J326" s="20">
        <v>0</v>
      </c>
      <c r="K326" s="20">
        <v>0</v>
      </c>
      <c r="L326" s="21" t="str">
        <f t="shared" si="12"/>
        <v>**.**</v>
      </c>
      <c r="M326" s="21" t="str">
        <f t="shared" si="13"/>
        <v>**.**</v>
      </c>
    </row>
    <row r="327" spans="1:13" s="2" customFormat="1" ht="15.75">
      <c r="A327" s="22" t="s">
        <v>1005</v>
      </c>
      <c r="B327" s="22"/>
      <c r="C327" s="22"/>
      <c r="D327" s="22" t="s">
        <v>949</v>
      </c>
      <c r="E327" s="22"/>
      <c r="F327" s="22" t="s">
        <v>950</v>
      </c>
      <c r="G327" s="23">
        <f>+G328</f>
        <v>16000</v>
      </c>
      <c r="H327" s="23">
        <f>+H328</f>
        <v>16288</v>
      </c>
      <c r="I327" s="23">
        <f>+I328</f>
        <v>16288</v>
      </c>
      <c r="J327" s="23">
        <f>+J328</f>
        <v>16630</v>
      </c>
      <c r="K327" s="23">
        <f>+K328</f>
        <v>16630</v>
      </c>
      <c r="L327" s="24">
        <f aca="true" t="shared" si="14" ref="L327:L390">IF(H327&lt;&gt;0,I327/H327*100,"**.**")</f>
        <v>100</v>
      </c>
      <c r="M327" s="24">
        <f aca="true" t="shared" si="15" ref="M327:M390">IF(J327&lt;&gt;0,K327/J327*100,"**.**")</f>
        <v>100</v>
      </c>
    </row>
    <row r="328" spans="2:13" s="3" customFormat="1" ht="10.5">
      <c r="B328" s="19"/>
      <c r="C328" s="19"/>
      <c r="D328" s="19"/>
      <c r="E328" s="19" t="s">
        <v>643</v>
      </c>
      <c r="F328" s="19" t="s">
        <v>644</v>
      </c>
      <c r="G328" s="20">
        <v>16000</v>
      </c>
      <c r="H328" s="20">
        <v>16288</v>
      </c>
      <c r="I328" s="20">
        <v>16288</v>
      </c>
      <c r="J328" s="20">
        <v>16630</v>
      </c>
      <c r="K328" s="20">
        <v>16630</v>
      </c>
      <c r="L328" s="21">
        <f t="shared" si="14"/>
        <v>100</v>
      </c>
      <c r="M328" s="21">
        <f t="shared" si="15"/>
        <v>100</v>
      </c>
    </row>
    <row r="329" spans="1:13" s="2" customFormat="1" ht="15.75">
      <c r="A329" s="22" t="s">
        <v>1010</v>
      </c>
      <c r="B329" s="22"/>
      <c r="C329" s="22"/>
      <c r="D329" s="22" t="s">
        <v>952</v>
      </c>
      <c r="E329" s="22"/>
      <c r="F329" s="22" t="s">
        <v>953</v>
      </c>
      <c r="G329" s="23">
        <f>+G330</f>
        <v>6800</v>
      </c>
      <c r="H329" s="23">
        <f>+H330</f>
        <v>6922</v>
      </c>
      <c r="I329" s="23">
        <f>+I330</f>
        <v>6922</v>
      </c>
      <c r="J329" s="23">
        <f>+J330</f>
        <v>7068</v>
      </c>
      <c r="K329" s="23">
        <f>+K330</f>
        <v>7068</v>
      </c>
      <c r="L329" s="24">
        <f t="shared" si="14"/>
        <v>100</v>
      </c>
      <c r="M329" s="24">
        <f t="shared" si="15"/>
        <v>100</v>
      </c>
    </row>
    <row r="330" spans="2:13" s="3" customFormat="1" ht="10.5">
      <c r="B330" s="19"/>
      <c r="C330" s="19"/>
      <c r="D330" s="19"/>
      <c r="E330" s="19" t="s">
        <v>643</v>
      </c>
      <c r="F330" s="19" t="s">
        <v>644</v>
      </c>
      <c r="G330" s="20">
        <v>6800</v>
      </c>
      <c r="H330" s="20">
        <v>6922</v>
      </c>
      <c r="I330" s="20">
        <v>6922</v>
      </c>
      <c r="J330" s="20">
        <v>7068</v>
      </c>
      <c r="K330" s="20">
        <v>7068</v>
      </c>
      <c r="L330" s="21">
        <f t="shared" si="14"/>
        <v>100</v>
      </c>
      <c r="M330" s="21">
        <f t="shared" si="15"/>
        <v>100</v>
      </c>
    </row>
    <row r="331" spans="1:13" s="2" customFormat="1" ht="15.75">
      <c r="A331" s="22" t="s">
        <v>1015</v>
      </c>
      <c r="B331" s="22"/>
      <c r="C331" s="22"/>
      <c r="D331" s="22" t="s">
        <v>955</v>
      </c>
      <c r="E331" s="22"/>
      <c r="F331" s="22" t="s">
        <v>956</v>
      </c>
      <c r="G331" s="23">
        <f>+G332</f>
        <v>10000</v>
      </c>
      <c r="H331" s="23">
        <f>+H332</f>
        <v>8180</v>
      </c>
      <c r="I331" s="23">
        <f>+I332</f>
        <v>8180</v>
      </c>
      <c r="J331" s="23">
        <f>+J332</f>
        <v>8394</v>
      </c>
      <c r="K331" s="23">
        <f>+K332</f>
        <v>8394</v>
      </c>
      <c r="L331" s="24">
        <f t="shared" si="14"/>
        <v>100</v>
      </c>
      <c r="M331" s="24">
        <f t="shared" si="15"/>
        <v>100</v>
      </c>
    </row>
    <row r="332" spans="2:13" s="3" customFormat="1" ht="10.5">
      <c r="B332" s="19"/>
      <c r="C332" s="19"/>
      <c r="D332" s="19"/>
      <c r="E332" s="19" t="s">
        <v>639</v>
      </c>
      <c r="F332" s="19" t="s">
        <v>640</v>
      </c>
      <c r="G332" s="20">
        <v>10000</v>
      </c>
      <c r="H332" s="20">
        <v>8180</v>
      </c>
      <c r="I332" s="20">
        <v>8180</v>
      </c>
      <c r="J332" s="20">
        <v>8394</v>
      </c>
      <c r="K332" s="20">
        <v>8394</v>
      </c>
      <c r="L332" s="21">
        <f t="shared" si="14"/>
        <v>100</v>
      </c>
      <c r="M332" s="21">
        <f t="shared" si="15"/>
        <v>100</v>
      </c>
    </row>
    <row r="333" spans="1:13" s="2" customFormat="1" ht="15.75">
      <c r="A333" s="22" t="s">
        <v>1019</v>
      </c>
      <c r="B333" s="22"/>
      <c r="C333" s="22"/>
      <c r="D333" s="22" t="s">
        <v>958</v>
      </c>
      <c r="E333" s="22"/>
      <c r="F333" s="22" t="s">
        <v>959</v>
      </c>
      <c r="G333" s="23">
        <f>+G334+G335+G336</f>
        <v>8000</v>
      </c>
      <c r="H333" s="23">
        <f>+H334+H335+H336</f>
        <v>8144</v>
      </c>
      <c r="I333" s="23">
        <f>+I334+I335+I336</f>
        <v>8144</v>
      </c>
      <c r="J333" s="23">
        <f>+J334+J335+J336</f>
        <v>8315</v>
      </c>
      <c r="K333" s="23">
        <f>+K334+K335+K336</f>
        <v>8315</v>
      </c>
      <c r="L333" s="24">
        <f t="shared" si="14"/>
        <v>100</v>
      </c>
      <c r="M333" s="24">
        <f t="shared" si="15"/>
        <v>100</v>
      </c>
    </row>
    <row r="334" spans="2:13" s="3" customFormat="1" ht="10.5">
      <c r="B334" s="19"/>
      <c r="C334" s="19"/>
      <c r="D334" s="19"/>
      <c r="E334" s="19" t="s">
        <v>639</v>
      </c>
      <c r="F334" s="19" t="s">
        <v>640</v>
      </c>
      <c r="G334" s="20">
        <v>292</v>
      </c>
      <c r="H334" s="20">
        <v>436</v>
      </c>
      <c r="I334" s="20">
        <v>436</v>
      </c>
      <c r="J334" s="20">
        <v>0</v>
      </c>
      <c r="K334" s="20">
        <v>315</v>
      </c>
      <c r="L334" s="21">
        <f t="shared" si="14"/>
        <v>100</v>
      </c>
      <c r="M334" s="21" t="str">
        <f t="shared" si="15"/>
        <v>**.**</v>
      </c>
    </row>
    <row r="335" spans="2:13" s="3" customFormat="1" ht="10.5">
      <c r="B335" s="19"/>
      <c r="C335" s="19"/>
      <c r="D335" s="19"/>
      <c r="E335" s="19" t="s">
        <v>643</v>
      </c>
      <c r="F335" s="19" t="s">
        <v>644</v>
      </c>
      <c r="G335" s="20">
        <v>5000</v>
      </c>
      <c r="H335" s="20">
        <v>5000</v>
      </c>
      <c r="I335" s="20">
        <v>5000</v>
      </c>
      <c r="J335" s="20">
        <v>315</v>
      </c>
      <c r="K335" s="20">
        <v>8000</v>
      </c>
      <c r="L335" s="21">
        <f t="shared" si="14"/>
        <v>100</v>
      </c>
      <c r="M335" s="21">
        <f t="shared" si="15"/>
        <v>2539.6825396825398</v>
      </c>
    </row>
    <row r="336" spans="2:13" s="3" customFormat="1" ht="10.5">
      <c r="B336" s="19"/>
      <c r="C336" s="19"/>
      <c r="D336" s="19"/>
      <c r="E336" s="19" t="s">
        <v>749</v>
      </c>
      <c r="F336" s="19" t="s">
        <v>750</v>
      </c>
      <c r="G336" s="20">
        <v>2708</v>
      </c>
      <c r="H336" s="20">
        <v>2708</v>
      </c>
      <c r="I336" s="20">
        <v>2708</v>
      </c>
      <c r="J336" s="20">
        <v>8000</v>
      </c>
      <c r="K336" s="20">
        <v>0</v>
      </c>
      <c r="L336" s="21">
        <f t="shared" si="14"/>
        <v>100</v>
      </c>
      <c r="M336" s="21">
        <f t="shared" si="15"/>
        <v>0</v>
      </c>
    </row>
    <row r="337" spans="1:13" s="2" customFormat="1" ht="15.75">
      <c r="A337" s="22" t="s">
        <v>1021</v>
      </c>
      <c r="B337" s="22"/>
      <c r="C337" s="22"/>
      <c r="D337" s="22" t="s">
        <v>961</v>
      </c>
      <c r="E337" s="22"/>
      <c r="F337" s="22" t="s">
        <v>962</v>
      </c>
      <c r="G337" s="23">
        <f>+G338</f>
        <v>16300</v>
      </c>
      <c r="H337" s="23">
        <f>+H338</f>
        <v>16593</v>
      </c>
      <c r="I337" s="23">
        <f>+I338</f>
        <v>16593</v>
      </c>
      <c r="J337" s="23">
        <f>+J338</f>
        <v>16942</v>
      </c>
      <c r="K337" s="23">
        <f>+K338</f>
        <v>16942</v>
      </c>
      <c r="L337" s="24">
        <f t="shared" si="14"/>
        <v>100</v>
      </c>
      <c r="M337" s="24">
        <f t="shared" si="15"/>
        <v>100</v>
      </c>
    </row>
    <row r="338" spans="2:13" s="3" customFormat="1" ht="10.5">
      <c r="B338" s="19"/>
      <c r="C338" s="19"/>
      <c r="D338" s="19"/>
      <c r="E338" s="19" t="s">
        <v>753</v>
      </c>
      <c r="F338" s="19" t="s">
        <v>754</v>
      </c>
      <c r="G338" s="20">
        <v>16300</v>
      </c>
      <c r="H338" s="20">
        <v>16593</v>
      </c>
      <c r="I338" s="20">
        <v>16593</v>
      </c>
      <c r="J338" s="20">
        <v>16942</v>
      </c>
      <c r="K338" s="20">
        <v>16942</v>
      </c>
      <c r="L338" s="21">
        <f t="shared" si="14"/>
        <v>100</v>
      </c>
      <c r="M338" s="21">
        <f t="shared" si="15"/>
        <v>100</v>
      </c>
    </row>
    <row r="339" spans="1:13" s="2" customFormat="1" ht="15.75">
      <c r="A339" s="22" t="s">
        <v>1024</v>
      </c>
      <c r="B339" s="22"/>
      <c r="C339" s="22"/>
      <c r="D339" s="22" t="s">
        <v>964</v>
      </c>
      <c r="E339" s="22"/>
      <c r="F339" s="22" t="s">
        <v>965</v>
      </c>
      <c r="G339" s="23">
        <f>+G340+G341+G342</f>
        <v>5300</v>
      </c>
      <c r="H339" s="23">
        <f>+H340+H341+H342</f>
        <v>5500</v>
      </c>
      <c r="I339" s="23">
        <f>+I340+I341+I342</f>
        <v>5500</v>
      </c>
      <c r="J339" s="23">
        <f>+J340+J341+J342</f>
        <v>5509</v>
      </c>
      <c r="K339" s="23">
        <f>+K340+K341+K342</f>
        <v>5509</v>
      </c>
      <c r="L339" s="24">
        <f t="shared" si="14"/>
        <v>100</v>
      </c>
      <c r="M339" s="24">
        <f t="shared" si="15"/>
        <v>100</v>
      </c>
    </row>
    <row r="340" spans="2:13" s="3" customFormat="1" ht="10.5">
      <c r="B340" s="19"/>
      <c r="C340" s="19"/>
      <c r="D340" s="19"/>
      <c r="E340" s="19" t="s">
        <v>695</v>
      </c>
      <c r="F340" s="19" t="s">
        <v>696</v>
      </c>
      <c r="G340" s="20">
        <v>400</v>
      </c>
      <c r="H340" s="20">
        <v>600</v>
      </c>
      <c r="I340" s="20">
        <v>600</v>
      </c>
      <c r="J340" s="20">
        <v>609</v>
      </c>
      <c r="K340" s="20">
        <v>609</v>
      </c>
      <c r="L340" s="21">
        <f t="shared" si="14"/>
        <v>100</v>
      </c>
      <c r="M340" s="21">
        <f t="shared" si="15"/>
        <v>100</v>
      </c>
    </row>
    <row r="341" spans="2:13" s="3" customFormat="1" ht="10.5">
      <c r="B341" s="19"/>
      <c r="C341" s="19"/>
      <c r="D341" s="19"/>
      <c r="E341" s="19" t="s">
        <v>635</v>
      </c>
      <c r="F341" s="19" t="s">
        <v>636</v>
      </c>
      <c r="G341" s="20">
        <v>4900</v>
      </c>
      <c r="H341" s="20">
        <v>4900</v>
      </c>
      <c r="I341" s="20">
        <v>0</v>
      </c>
      <c r="J341" s="20">
        <v>4900</v>
      </c>
      <c r="K341" s="20">
        <v>0</v>
      </c>
      <c r="L341" s="21">
        <f t="shared" si="14"/>
        <v>0</v>
      </c>
      <c r="M341" s="21">
        <f t="shared" si="15"/>
        <v>0</v>
      </c>
    </row>
    <row r="342" spans="2:13" s="3" customFormat="1" ht="10.5">
      <c r="B342" s="19"/>
      <c r="C342" s="19"/>
      <c r="D342" s="19"/>
      <c r="E342" s="19" t="s">
        <v>643</v>
      </c>
      <c r="F342" s="19" t="s">
        <v>644</v>
      </c>
      <c r="G342" s="20">
        <v>0</v>
      </c>
      <c r="H342" s="20">
        <v>0</v>
      </c>
      <c r="I342" s="20">
        <v>4900</v>
      </c>
      <c r="J342" s="20">
        <v>0</v>
      </c>
      <c r="K342" s="20">
        <v>4900</v>
      </c>
      <c r="L342" s="21" t="str">
        <f t="shared" si="14"/>
        <v>**.**</v>
      </c>
      <c r="M342" s="21" t="str">
        <f t="shared" si="15"/>
        <v>**.**</v>
      </c>
    </row>
    <row r="343" spans="1:13" s="2" customFormat="1" ht="15.75">
      <c r="A343" s="22" t="s">
        <v>1027</v>
      </c>
      <c r="B343" s="22"/>
      <c r="C343" s="22"/>
      <c r="D343" s="22" t="s">
        <v>967</v>
      </c>
      <c r="E343" s="22"/>
      <c r="F343" s="22" t="s">
        <v>968</v>
      </c>
      <c r="G343" s="23">
        <f>+G344</f>
        <v>22000</v>
      </c>
      <c r="H343" s="23">
        <f>+H344</f>
        <v>22396</v>
      </c>
      <c r="I343" s="23">
        <f>+I344</f>
        <v>22396</v>
      </c>
      <c r="J343" s="23">
        <f>+J344</f>
        <v>22866</v>
      </c>
      <c r="K343" s="23">
        <f>+K344</f>
        <v>22866</v>
      </c>
      <c r="L343" s="24">
        <f t="shared" si="14"/>
        <v>100</v>
      </c>
      <c r="M343" s="24">
        <f t="shared" si="15"/>
        <v>100</v>
      </c>
    </row>
    <row r="344" spans="2:13" s="3" customFormat="1" ht="10.5">
      <c r="B344" s="19"/>
      <c r="C344" s="19"/>
      <c r="D344" s="19"/>
      <c r="E344" s="19" t="s">
        <v>753</v>
      </c>
      <c r="F344" s="19" t="s">
        <v>754</v>
      </c>
      <c r="G344" s="20">
        <v>22000</v>
      </c>
      <c r="H344" s="20">
        <v>22396</v>
      </c>
      <c r="I344" s="20">
        <v>22396</v>
      </c>
      <c r="J344" s="20">
        <v>22866</v>
      </c>
      <c r="K344" s="20">
        <v>22866</v>
      </c>
      <c r="L344" s="21">
        <f t="shared" si="14"/>
        <v>100</v>
      </c>
      <c r="M344" s="21">
        <f t="shared" si="15"/>
        <v>100</v>
      </c>
    </row>
    <row r="345" spans="1:13" s="2" customFormat="1" ht="15.75">
      <c r="A345" s="22" t="s">
        <v>1029</v>
      </c>
      <c r="B345" s="22"/>
      <c r="C345" s="22"/>
      <c r="D345" s="22" t="s">
        <v>970</v>
      </c>
      <c r="E345" s="22"/>
      <c r="F345" s="22" t="s">
        <v>971</v>
      </c>
      <c r="G345" s="23">
        <f>+G346+G347</f>
        <v>6400</v>
      </c>
      <c r="H345" s="23">
        <f>+H346+H347</f>
        <v>6515</v>
      </c>
      <c r="I345" s="23">
        <f>+I346+I347</f>
        <v>6515</v>
      </c>
      <c r="J345" s="23">
        <f>+J346+J347</f>
        <v>6652</v>
      </c>
      <c r="K345" s="23">
        <f>+K346+K347</f>
        <v>6652</v>
      </c>
      <c r="L345" s="24">
        <f t="shared" si="14"/>
        <v>100</v>
      </c>
      <c r="M345" s="24">
        <f t="shared" si="15"/>
        <v>100</v>
      </c>
    </row>
    <row r="346" spans="2:13" s="3" customFormat="1" ht="10.5">
      <c r="B346" s="19"/>
      <c r="C346" s="19"/>
      <c r="D346" s="19"/>
      <c r="E346" s="19" t="s">
        <v>635</v>
      </c>
      <c r="F346" s="19" t="s">
        <v>636</v>
      </c>
      <c r="G346" s="20">
        <v>280</v>
      </c>
      <c r="H346" s="20">
        <v>480</v>
      </c>
      <c r="I346" s="20">
        <v>480</v>
      </c>
      <c r="J346" s="20">
        <v>252</v>
      </c>
      <c r="K346" s="20">
        <v>252</v>
      </c>
      <c r="L346" s="21">
        <f t="shared" si="14"/>
        <v>100</v>
      </c>
      <c r="M346" s="21">
        <f t="shared" si="15"/>
        <v>100</v>
      </c>
    </row>
    <row r="347" spans="2:13" s="3" customFormat="1" ht="10.5">
      <c r="B347" s="19"/>
      <c r="C347" s="19"/>
      <c r="D347" s="19"/>
      <c r="E347" s="19" t="s">
        <v>749</v>
      </c>
      <c r="F347" s="19" t="s">
        <v>750</v>
      </c>
      <c r="G347" s="20">
        <v>6120</v>
      </c>
      <c r="H347" s="20">
        <v>6035</v>
      </c>
      <c r="I347" s="20">
        <v>6035</v>
      </c>
      <c r="J347" s="20">
        <v>6400</v>
      </c>
      <c r="K347" s="20">
        <v>6400</v>
      </c>
      <c r="L347" s="21">
        <f t="shared" si="14"/>
        <v>100</v>
      </c>
      <c r="M347" s="21">
        <f t="shared" si="15"/>
        <v>100</v>
      </c>
    </row>
    <row r="348" spans="1:13" s="2" customFormat="1" ht="15.75">
      <c r="A348" s="22" t="s">
        <v>1031</v>
      </c>
      <c r="B348" s="22"/>
      <c r="C348" s="22"/>
      <c r="D348" s="22" t="s">
        <v>973</v>
      </c>
      <c r="E348" s="22"/>
      <c r="F348" s="22" t="s">
        <v>1487</v>
      </c>
      <c r="G348" s="23">
        <f>+G349+G350+G351+G352</f>
        <v>260000</v>
      </c>
      <c r="H348" s="23">
        <f>+H349+H350+H351+H352</f>
        <v>559446</v>
      </c>
      <c r="I348" s="23">
        <f>+I349+I350+I351+I352</f>
        <v>559446</v>
      </c>
      <c r="J348" s="23">
        <f>+J349+J350+J351+J352</f>
        <v>0</v>
      </c>
      <c r="K348" s="23">
        <f>+K349+K350+K351+K352</f>
        <v>0</v>
      </c>
      <c r="L348" s="24">
        <f t="shared" si="14"/>
        <v>100</v>
      </c>
      <c r="M348" s="24" t="str">
        <f t="shared" si="15"/>
        <v>**.**</v>
      </c>
    </row>
    <row r="349" spans="2:13" s="3" customFormat="1" ht="10.5">
      <c r="B349" s="19"/>
      <c r="C349" s="19"/>
      <c r="D349" s="19"/>
      <c r="E349" s="19" t="s">
        <v>639</v>
      </c>
      <c r="F349" s="19" t="s">
        <v>640</v>
      </c>
      <c r="G349" s="20">
        <v>567.06</v>
      </c>
      <c r="H349" s="20">
        <v>0</v>
      </c>
      <c r="I349" s="20">
        <v>0</v>
      </c>
      <c r="J349" s="20">
        <v>0</v>
      </c>
      <c r="K349" s="20">
        <v>0</v>
      </c>
      <c r="L349" s="21" t="str">
        <f t="shared" si="14"/>
        <v>**.**</v>
      </c>
      <c r="M349" s="21" t="str">
        <f t="shared" si="15"/>
        <v>**.**</v>
      </c>
    </row>
    <row r="350" spans="2:13" s="3" customFormat="1" ht="10.5">
      <c r="B350" s="19"/>
      <c r="C350" s="19"/>
      <c r="D350" s="19"/>
      <c r="E350" s="19" t="s">
        <v>695</v>
      </c>
      <c r="F350" s="19" t="s">
        <v>696</v>
      </c>
      <c r="G350" s="20">
        <v>1111.14</v>
      </c>
      <c r="H350" s="20">
        <v>0</v>
      </c>
      <c r="I350" s="20">
        <v>0</v>
      </c>
      <c r="J350" s="20">
        <v>0</v>
      </c>
      <c r="K350" s="20">
        <v>0</v>
      </c>
      <c r="L350" s="21" t="str">
        <f t="shared" si="14"/>
        <v>**.**</v>
      </c>
      <c r="M350" s="21" t="str">
        <f t="shared" si="15"/>
        <v>**.**</v>
      </c>
    </row>
    <row r="351" spans="2:13" s="3" customFormat="1" ht="10.5">
      <c r="B351" s="19"/>
      <c r="C351" s="19"/>
      <c r="D351" s="19"/>
      <c r="E351" s="19" t="s">
        <v>635</v>
      </c>
      <c r="F351" s="19" t="s">
        <v>636</v>
      </c>
      <c r="G351" s="20">
        <v>552.4</v>
      </c>
      <c r="H351" s="20">
        <v>0</v>
      </c>
      <c r="I351" s="20">
        <v>0</v>
      </c>
      <c r="J351" s="20">
        <v>0</v>
      </c>
      <c r="K351" s="20">
        <v>0</v>
      </c>
      <c r="L351" s="21" t="str">
        <f t="shared" si="14"/>
        <v>**.**</v>
      </c>
      <c r="M351" s="21" t="str">
        <f t="shared" si="15"/>
        <v>**.**</v>
      </c>
    </row>
    <row r="352" spans="2:13" s="3" customFormat="1" ht="10.5">
      <c r="B352" s="19"/>
      <c r="C352" s="19"/>
      <c r="D352" s="19"/>
      <c r="E352" s="19" t="s">
        <v>749</v>
      </c>
      <c r="F352" s="19" t="s">
        <v>750</v>
      </c>
      <c r="G352" s="20">
        <v>257769.4</v>
      </c>
      <c r="H352" s="20">
        <v>559446</v>
      </c>
      <c r="I352" s="20">
        <v>559446</v>
      </c>
      <c r="J352" s="20">
        <v>0</v>
      </c>
      <c r="K352" s="20">
        <v>0</v>
      </c>
      <c r="L352" s="21">
        <f t="shared" si="14"/>
        <v>100</v>
      </c>
      <c r="M352" s="21" t="str">
        <f t="shared" si="15"/>
        <v>**.**</v>
      </c>
    </row>
    <row r="353" spans="1:13" s="2" customFormat="1" ht="15.75">
      <c r="A353" s="22" t="s">
        <v>1034</v>
      </c>
      <c r="B353" s="22"/>
      <c r="C353" s="22"/>
      <c r="D353" s="22" t="s">
        <v>975</v>
      </c>
      <c r="E353" s="22"/>
      <c r="F353" s="22" t="s">
        <v>1138</v>
      </c>
      <c r="G353" s="23">
        <f>+G354</f>
        <v>13000</v>
      </c>
      <c r="H353" s="23">
        <f>+H354</f>
        <v>10234</v>
      </c>
      <c r="I353" s="23">
        <f>+I354</f>
        <v>10234</v>
      </c>
      <c r="J353" s="23">
        <f>+J354</f>
        <v>10512</v>
      </c>
      <c r="K353" s="23">
        <f>+K354</f>
        <v>10512</v>
      </c>
      <c r="L353" s="24">
        <f t="shared" si="14"/>
        <v>100</v>
      </c>
      <c r="M353" s="24">
        <f t="shared" si="15"/>
        <v>100</v>
      </c>
    </row>
    <row r="354" spans="2:13" s="3" customFormat="1" ht="10.5">
      <c r="B354" s="19"/>
      <c r="C354" s="19"/>
      <c r="D354" s="19"/>
      <c r="E354" s="19" t="s">
        <v>889</v>
      </c>
      <c r="F354" s="19" t="s">
        <v>890</v>
      </c>
      <c r="G354" s="20">
        <v>13000</v>
      </c>
      <c r="H354" s="20">
        <v>10234</v>
      </c>
      <c r="I354" s="20">
        <v>10234</v>
      </c>
      <c r="J354" s="20">
        <v>10512</v>
      </c>
      <c r="K354" s="20">
        <v>10512</v>
      </c>
      <c r="L354" s="21">
        <f t="shared" si="14"/>
        <v>100</v>
      </c>
      <c r="M354" s="21">
        <f t="shared" si="15"/>
        <v>100</v>
      </c>
    </row>
    <row r="355" spans="1:13" s="2" customFormat="1" ht="15.75">
      <c r="A355" s="22" t="s">
        <v>1037</v>
      </c>
      <c r="B355" s="22"/>
      <c r="C355" s="22"/>
      <c r="D355" s="22" t="s">
        <v>977</v>
      </c>
      <c r="E355" s="22"/>
      <c r="F355" s="22" t="s">
        <v>978</v>
      </c>
      <c r="G355" s="23">
        <f>+G356</f>
        <v>8500</v>
      </c>
      <c r="H355" s="23">
        <f>+H356</f>
        <v>1000</v>
      </c>
      <c r="I355" s="23">
        <f>+I356</f>
        <v>1000</v>
      </c>
      <c r="J355" s="23">
        <f>+J356</f>
        <v>8835</v>
      </c>
      <c r="K355" s="23">
        <f>+K356</f>
        <v>8835</v>
      </c>
      <c r="L355" s="24">
        <f t="shared" si="14"/>
        <v>100</v>
      </c>
      <c r="M355" s="24">
        <f t="shared" si="15"/>
        <v>100</v>
      </c>
    </row>
    <row r="356" spans="2:13" s="3" customFormat="1" ht="10.5">
      <c r="B356" s="19"/>
      <c r="C356" s="19"/>
      <c r="D356" s="19"/>
      <c r="E356" s="19" t="s">
        <v>643</v>
      </c>
      <c r="F356" s="19" t="s">
        <v>644</v>
      </c>
      <c r="G356" s="20">
        <v>8500</v>
      </c>
      <c r="H356" s="20">
        <v>1000</v>
      </c>
      <c r="I356" s="20">
        <v>1000</v>
      </c>
      <c r="J356" s="20">
        <v>8835</v>
      </c>
      <c r="K356" s="20">
        <v>8835</v>
      </c>
      <c r="L356" s="21">
        <f t="shared" si="14"/>
        <v>100</v>
      </c>
      <c r="M356" s="21">
        <f t="shared" si="15"/>
        <v>100</v>
      </c>
    </row>
    <row r="357" spans="1:13" s="2" customFormat="1" ht="15.75">
      <c r="A357" s="22" t="s">
        <v>1039</v>
      </c>
      <c r="B357" s="22"/>
      <c r="C357" s="22"/>
      <c r="D357" s="22" t="s">
        <v>980</v>
      </c>
      <c r="E357" s="22"/>
      <c r="F357" s="22" t="s">
        <v>981</v>
      </c>
      <c r="G357" s="23">
        <f>+G358</f>
        <v>96000</v>
      </c>
      <c r="H357" s="23">
        <f>+H358</f>
        <v>25000</v>
      </c>
      <c r="I357" s="23">
        <f>+I358</f>
        <v>25000</v>
      </c>
      <c r="J357" s="23">
        <f>+J358</f>
        <v>25000</v>
      </c>
      <c r="K357" s="23">
        <f>+K358</f>
        <v>25000</v>
      </c>
      <c r="L357" s="24">
        <f t="shared" si="14"/>
        <v>100</v>
      </c>
      <c r="M357" s="24">
        <f t="shared" si="15"/>
        <v>100</v>
      </c>
    </row>
    <row r="358" spans="2:13" s="3" customFormat="1" ht="10.5">
      <c r="B358" s="19"/>
      <c r="C358" s="19"/>
      <c r="D358" s="19"/>
      <c r="E358" s="19" t="s">
        <v>749</v>
      </c>
      <c r="F358" s="19" t="s">
        <v>750</v>
      </c>
      <c r="G358" s="20">
        <v>96000</v>
      </c>
      <c r="H358" s="20">
        <v>25000</v>
      </c>
      <c r="I358" s="20">
        <v>25000</v>
      </c>
      <c r="J358" s="20">
        <v>25000</v>
      </c>
      <c r="K358" s="20">
        <v>25000</v>
      </c>
      <c r="L358" s="21">
        <f t="shared" si="14"/>
        <v>100</v>
      </c>
      <c r="M358" s="21">
        <f t="shared" si="15"/>
        <v>100</v>
      </c>
    </row>
    <row r="359" spans="1:13" s="2" customFormat="1" ht="15.75">
      <c r="A359" s="22" t="s">
        <v>1042</v>
      </c>
      <c r="B359" s="22"/>
      <c r="C359" s="22"/>
      <c r="D359" s="22" t="s">
        <v>985</v>
      </c>
      <c r="E359" s="22"/>
      <c r="F359" s="22" t="s">
        <v>1262</v>
      </c>
      <c r="G359" s="23">
        <f>+G360+G361+G362+G363</f>
        <v>2300</v>
      </c>
      <c r="H359" s="23">
        <f>+H360+H361+H362+H363</f>
        <v>10000</v>
      </c>
      <c r="I359" s="23">
        <f>+I360+I361+I362+I363</f>
        <v>10000</v>
      </c>
      <c r="J359" s="23">
        <f>+J360+J361+J362+J363</f>
        <v>15000</v>
      </c>
      <c r="K359" s="23">
        <f>+K360+K361+K362+K363</f>
        <v>15000</v>
      </c>
      <c r="L359" s="24">
        <f t="shared" si="14"/>
        <v>100</v>
      </c>
      <c r="M359" s="24">
        <f t="shared" si="15"/>
        <v>100</v>
      </c>
    </row>
    <row r="360" spans="2:13" s="3" customFormat="1" ht="10.5">
      <c r="B360" s="19"/>
      <c r="C360" s="19"/>
      <c r="D360" s="19"/>
      <c r="E360" s="19" t="s">
        <v>635</v>
      </c>
      <c r="F360" s="19" t="s">
        <v>636</v>
      </c>
      <c r="G360" s="20">
        <v>67.5</v>
      </c>
      <c r="H360" s="20">
        <v>2600</v>
      </c>
      <c r="I360" s="20">
        <v>0</v>
      </c>
      <c r="J360" s="20">
        <v>2200</v>
      </c>
      <c r="K360" s="20">
        <v>0</v>
      </c>
      <c r="L360" s="21">
        <f t="shared" si="14"/>
        <v>0</v>
      </c>
      <c r="M360" s="21">
        <f t="shared" si="15"/>
        <v>0</v>
      </c>
    </row>
    <row r="361" spans="2:13" s="3" customFormat="1" ht="10.5">
      <c r="B361" s="19"/>
      <c r="C361" s="19"/>
      <c r="D361" s="19"/>
      <c r="E361" s="19" t="s">
        <v>739</v>
      </c>
      <c r="F361" s="19" t="s">
        <v>740</v>
      </c>
      <c r="G361" s="20">
        <v>2232.5</v>
      </c>
      <c r="H361" s="20">
        <v>1200</v>
      </c>
      <c r="I361" s="20">
        <v>3800</v>
      </c>
      <c r="J361" s="20">
        <v>6400</v>
      </c>
      <c r="K361" s="20">
        <v>8600</v>
      </c>
      <c r="L361" s="21">
        <f t="shared" si="14"/>
        <v>316.66666666666663</v>
      </c>
      <c r="M361" s="21">
        <f t="shared" si="15"/>
        <v>134.375</v>
      </c>
    </row>
    <row r="362" spans="2:13" s="3" customFormat="1" ht="10.5">
      <c r="B362" s="19"/>
      <c r="C362" s="19"/>
      <c r="D362" s="19"/>
      <c r="E362" s="19" t="s">
        <v>47</v>
      </c>
      <c r="F362" s="19" t="s">
        <v>48</v>
      </c>
      <c r="G362" s="20">
        <v>0</v>
      </c>
      <c r="H362" s="20">
        <v>6200</v>
      </c>
      <c r="I362" s="20">
        <v>6200</v>
      </c>
      <c r="J362" s="20">
        <v>6400</v>
      </c>
      <c r="K362" s="20">
        <v>0</v>
      </c>
      <c r="L362" s="21">
        <f t="shared" si="14"/>
        <v>100</v>
      </c>
      <c r="M362" s="21">
        <f t="shared" si="15"/>
        <v>0</v>
      </c>
    </row>
    <row r="363" spans="2:13" s="3" customFormat="1" ht="10.5">
      <c r="B363" s="19"/>
      <c r="C363" s="19"/>
      <c r="D363" s="19"/>
      <c r="E363" s="19" t="s">
        <v>836</v>
      </c>
      <c r="F363" s="19" t="s">
        <v>837</v>
      </c>
      <c r="G363" s="20">
        <v>0</v>
      </c>
      <c r="H363" s="20">
        <v>0</v>
      </c>
      <c r="I363" s="20">
        <v>0</v>
      </c>
      <c r="J363" s="20">
        <v>0</v>
      </c>
      <c r="K363" s="20">
        <v>6400</v>
      </c>
      <c r="L363" s="21" t="str">
        <f t="shared" si="14"/>
        <v>**.**</v>
      </c>
      <c r="M363" s="21" t="str">
        <f t="shared" si="15"/>
        <v>**.**</v>
      </c>
    </row>
    <row r="364" spans="1:13" s="2" customFormat="1" ht="15.75">
      <c r="A364" s="22" t="s">
        <v>1044</v>
      </c>
      <c r="B364" s="22"/>
      <c r="C364" s="22"/>
      <c r="D364" s="22" t="s">
        <v>1316</v>
      </c>
      <c r="E364" s="22"/>
      <c r="F364" s="22" t="s">
        <v>1317</v>
      </c>
      <c r="G364" s="23">
        <f>+G365</f>
        <v>0</v>
      </c>
      <c r="H364" s="23">
        <f>+H365</f>
        <v>50000</v>
      </c>
      <c r="I364" s="23">
        <f>+I365</f>
        <v>50000</v>
      </c>
      <c r="J364" s="23">
        <f>+J365</f>
        <v>0</v>
      </c>
      <c r="K364" s="23">
        <f>+K365</f>
        <v>0</v>
      </c>
      <c r="L364" s="24">
        <f t="shared" si="14"/>
        <v>100</v>
      </c>
      <c r="M364" s="24" t="str">
        <f t="shared" si="15"/>
        <v>**.**</v>
      </c>
    </row>
    <row r="365" spans="2:13" s="3" customFormat="1" ht="10.5">
      <c r="B365" s="19"/>
      <c r="C365" s="19"/>
      <c r="D365" s="19"/>
      <c r="E365" s="19" t="s">
        <v>191</v>
      </c>
      <c r="F365" s="19" t="s">
        <v>192</v>
      </c>
      <c r="G365" s="20">
        <v>0</v>
      </c>
      <c r="H365" s="20">
        <v>50000</v>
      </c>
      <c r="I365" s="20">
        <v>50000</v>
      </c>
      <c r="J365" s="20">
        <v>0</v>
      </c>
      <c r="K365" s="20">
        <v>0</v>
      </c>
      <c r="L365" s="21">
        <f t="shared" si="14"/>
        <v>100</v>
      </c>
      <c r="M365" s="21" t="str">
        <f t="shared" si="15"/>
        <v>**.**</v>
      </c>
    </row>
    <row r="366" spans="1:13" s="2" customFormat="1" ht="15.75">
      <c r="A366" s="22" t="s">
        <v>1046</v>
      </c>
      <c r="B366" s="22"/>
      <c r="C366" s="22"/>
      <c r="D366" s="22" t="s">
        <v>988</v>
      </c>
      <c r="E366" s="22"/>
      <c r="F366" s="22" t="s">
        <v>1488</v>
      </c>
      <c r="G366" s="23">
        <f>+G367</f>
        <v>4100</v>
      </c>
      <c r="H366" s="23">
        <f>+H367</f>
        <v>4174</v>
      </c>
      <c r="I366" s="23">
        <f>+I367</f>
        <v>4174</v>
      </c>
      <c r="J366" s="23">
        <f>+J367</f>
        <v>4262</v>
      </c>
      <c r="K366" s="23">
        <f>+K367</f>
        <v>4262</v>
      </c>
      <c r="L366" s="24">
        <f t="shared" si="14"/>
        <v>100</v>
      </c>
      <c r="M366" s="24">
        <f t="shared" si="15"/>
        <v>100</v>
      </c>
    </row>
    <row r="367" spans="2:13" s="3" customFormat="1" ht="10.5">
      <c r="B367" s="19"/>
      <c r="C367" s="19"/>
      <c r="D367" s="19"/>
      <c r="E367" s="19" t="s">
        <v>643</v>
      </c>
      <c r="F367" s="19" t="s">
        <v>644</v>
      </c>
      <c r="G367" s="20">
        <v>4100</v>
      </c>
      <c r="H367" s="20">
        <v>4174</v>
      </c>
      <c r="I367" s="20">
        <v>4174</v>
      </c>
      <c r="J367" s="20">
        <v>4262</v>
      </c>
      <c r="K367" s="20">
        <v>4262</v>
      </c>
      <c r="L367" s="21">
        <f t="shared" si="14"/>
        <v>100</v>
      </c>
      <c r="M367" s="21">
        <f t="shared" si="15"/>
        <v>100</v>
      </c>
    </row>
    <row r="368" spans="1:13" s="2" customFormat="1" ht="15.75">
      <c r="A368" s="22" t="s">
        <v>1048</v>
      </c>
      <c r="B368" s="22"/>
      <c r="C368" s="22"/>
      <c r="D368" s="22" t="s">
        <v>990</v>
      </c>
      <c r="E368" s="22"/>
      <c r="F368" s="22" t="s">
        <v>991</v>
      </c>
      <c r="G368" s="23">
        <f>+G369</f>
        <v>5000</v>
      </c>
      <c r="H368" s="23">
        <f>+H369</f>
        <v>5000</v>
      </c>
      <c r="I368" s="23">
        <f>+I369</f>
        <v>5000</v>
      </c>
      <c r="J368" s="23">
        <f>+J369</f>
        <v>5000</v>
      </c>
      <c r="K368" s="23">
        <f>+K369</f>
        <v>5000</v>
      </c>
      <c r="L368" s="24">
        <f t="shared" si="14"/>
        <v>100</v>
      </c>
      <c r="M368" s="24">
        <f t="shared" si="15"/>
        <v>100</v>
      </c>
    </row>
    <row r="369" spans="2:13" s="3" customFormat="1" ht="10.5">
      <c r="B369" s="19"/>
      <c r="C369" s="19"/>
      <c r="D369" s="19"/>
      <c r="E369" s="19" t="s">
        <v>643</v>
      </c>
      <c r="F369" s="19" t="s">
        <v>644</v>
      </c>
      <c r="G369" s="20">
        <v>5000</v>
      </c>
      <c r="H369" s="20">
        <v>5000</v>
      </c>
      <c r="I369" s="20">
        <v>5000</v>
      </c>
      <c r="J369" s="20">
        <v>5000</v>
      </c>
      <c r="K369" s="20">
        <v>5000</v>
      </c>
      <c r="L369" s="21">
        <f t="shared" si="14"/>
        <v>100</v>
      </c>
      <c r="M369" s="21">
        <f t="shared" si="15"/>
        <v>100</v>
      </c>
    </row>
    <row r="370" spans="1:13" s="2" customFormat="1" ht="15.75">
      <c r="A370" s="22" t="s">
        <v>1051</v>
      </c>
      <c r="B370" s="22"/>
      <c r="C370" s="22"/>
      <c r="D370" s="22" t="s">
        <v>993</v>
      </c>
      <c r="E370" s="22"/>
      <c r="F370" s="22" t="s">
        <v>1489</v>
      </c>
      <c r="G370" s="23">
        <f>+G371+G372+G373</f>
        <v>80000</v>
      </c>
      <c r="H370" s="23">
        <f>+H371+H372+H373</f>
        <v>25000</v>
      </c>
      <c r="I370" s="23">
        <f>+I371+I372+I373</f>
        <v>25000</v>
      </c>
      <c r="J370" s="23">
        <f>+J371+J372+J373</f>
        <v>25000</v>
      </c>
      <c r="K370" s="23">
        <f>+K371+K372+K373</f>
        <v>25000</v>
      </c>
      <c r="L370" s="24">
        <f t="shared" si="14"/>
        <v>100</v>
      </c>
      <c r="M370" s="24">
        <f t="shared" si="15"/>
        <v>100</v>
      </c>
    </row>
    <row r="371" spans="2:13" s="3" customFormat="1" ht="10.5">
      <c r="B371" s="19"/>
      <c r="C371" s="19"/>
      <c r="D371" s="19"/>
      <c r="E371" s="19" t="s">
        <v>695</v>
      </c>
      <c r="F371" s="19" t="s">
        <v>696</v>
      </c>
      <c r="G371" s="20">
        <v>132.28</v>
      </c>
      <c r="H371" s="20">
        <v>0</v>
      </c>
      <c r="I371" s="20">
        <v>0</v>
      </c>
      <c r="J371" s="20">
        <v>0</v>
      </c>
      <c r="K371" s="20">
        <v>0</v>
      </c>
      <c r="L371" s="21" t="str">
        <f t="shared" si="14"/>
        <v>**.**</v>
      </c>
      <c r="M371" s="21" t="str">
        <f t="shared" si="15"/>
        <v>**.**</v>
      </c>
    </row>
    <row r="372" spans="2:13" s="3" customFormat="1" ht="10.5">
      <c r="B372" s="19"/>
      <c r="C372" s="19"/>
      <c r="D372" s="19"/>
      <c r="E372" s="19" t="s">
        <v>834</v>
      </c>
      <c r="F372" s="19" t="s">
        <v>835</v>
      </c>
      <c r="G372" s="20">
        <v>5530.26</v>
      </c>
      <c r="H372" s="20">
        <v>0</v>
      </c>
      <c r="I372" s="20">
        <v>0</v>
      </c>
      <c r="J372" s="20">
        <v>0</v>
      </c>
      <c r="K372" s="20">
        <v>25000</v>
      </c>
      <c r="L372" s="21" t="str">
        <f t="shared" si="14"/>
        <v>**.**</v>
      </c>
      <c r="M372" s="21" t="str">
        <f t="shared" si="15"/>
        <v>**.**</v>
      </c>
    </row>
    <row r="373" spans="2:13" s="3" customFormat="1" ht="10.5">
      <c r="B373" s="19"/>
      <c r="C373" s="19"/>
      <c r="D373" s="19"/>
      <c r="E373" s="19" t="s">
        <v>889</v>
      </c>
      <c r="F373" s="19" t="s">
        <v>890</v>
      </c>
      <c r="G373" s="20">
        <v>74337.46</v>
      </c>
      <c r="H373" s="20">
        <v>25000</v>
      </c>
      <c r="I373" s="20">
        <v>25000</v>
      </c>
      <c r="J373" s="20">
        <v>25000</v>
      </c>
      <c r="K373" s="20">
        <v>0</v>
      </c>
      <c r="L373" s="21">
        <f t="shared" si="14"/>
        <v>100</v>
      </c>
      <c r="M373" s="21">
        <f t="shared" si="15"/>
        <v>0</v>
      </c>
    </row>
    <row r="374" spans="1:13" s="2" customFormat="1" ht="15.75">
      <c r="A374" s="22" t="s">
        <v>1053</v>
      </c>
      <c r="B374" s="22"/>
      <c r="C374" s="22"/>
      <c r="D374" s="22" t="s">
        <v>995</v>
      </c>
      <c r="E374" s="22"/>
      <c r="F374" s="22" t="s">
        <v>996</v>
      </c>
      <c r="G374" s="23">
        <f>+G375</f>
        <v>14000</v>
      </c>
      <c r="H374" s="23">
        <f>+H375</f>
        <v>0</v>
      </c>
      <c r="I374" s="23">
        <f>+I375</f>
        <v>0</v>
      </c>
      <c r="J374" s="23">
        <f>+J375</f>
        <v>0</v>
      </c>
      <c r="K374" s="23">
        <f>+K375</f>
        <v>0</v>
      </c>
      <c r="L374" s="24" t="str">
        <f t="shared" si="14"/>
        <v>**.**</v>
      </c>
      <c r="M374" s="24" t="str">
        <f t="shared" si="15"/>
        <v>**.**</v>
      </c>
    </row>
    <row r="375" spans="2:13" s="3" customFormat="1" ht="10.5">
      <c r="B375" s="19"/>
      <c r="C375" s="19"/>
      <c r="D375" s="19"/>
      <c r="E375" s="19" t="s">
        <v>753</v>
      </c>
      <c r="F375" s="19" t="s">
        <v>754</v>
      </c>
      <c r="G375" s="20">
        <v>14000</v>
      </c>
      <c r="H375" s="20">
        <v>0</v>
      </c>
      <c r="I375" s="20">
        <v>0</v>
      </c>
      <c r="J375" s="20">
        <v>0</v>
      </c>
      <c r="K375" s="20">
        <v>0</v>
      </c>
      <c r="L375" s="21" t="str">
        <f t="shared" si="14"/>
        <v>**.**</v>
      </c>
      <c r="M375" s="21" t="str">
        <f t="shared" si="15"/>
        <v>**.**</v>
      </c>
    </row>
    <row r="376" spans="1:13" s="2" customFormat="1" ht="15.75">
      <c r="A376" s="22" t="s">
        <v>1055</v>
      </c>
      <c r="B376" s="22"/>
      <c r="C376" s="22"/>
      <c r="D376" s="22" t="s">
        <v>998</v>
      </c>
      <c r="E376" s="22"/>
      <c r="F376" s="22" t="s">
        <v>1490</v>
      </c>
      <c r="G376" s="23">
        <f>+G377+G378</f>
        <v>50000</v>
      </c>
      <c r="H376" s="23">
        <f>+H377+H378</f>
        <v>200000</v>
      </c>
      <c r="I376" s="23">
        <f>+I377+I378</f>
        <v>200000</v>
      </c>
      <c r="J376" s="23">
        <f>+J377+J378</f>
        <v>3150000</v>
      </c>
      <c r="K376" s="23">
        <f>+K377+K378</f>
        <v>3150000</v>
      </c>
      <c r="L376" s="24">
        <f t="shared" si="14"/>
        <v>100</v>
      </c>
      <c r="M376" s="24">
        <f t="shared" si="15"/>
        <v>100</v>
      </c>
    </row>
    <row r="377" spans="2:13" s="3" customFormat="1" ht="10.5">
      <c r="B377" s="19"/>
      <c r="C377" s="19"/>
      <c r="D377" s="19"/>
      <c r="E377" s="19" t="s">
        <v>729</v>
      </c>
      <c r="F377" s="19" t="s">
        <v>730</v>
      </c>
      <c r="G377" s="20">
        <v>0</v>
      </c>
      <c r="H377" s="20">
        <v>0</v>
      </c>
      <c r="I377" s="20">
        <v>0</v>
      </c>
      <c r="J377" s="20">
        <v>950000</v>
      </c>
      <c r="K377" s="20">
        <v>950000</v>
      </c>
      <c r="L377" s="21" t="str">
        <f t="shared" si="14"/>
        <v>**.**</v>
      </c>
      <c r="M377" s="21">
        <f t="shared" si="15"/>
        <v>100</v>
      </c>
    </row>
    <row r="378" spans="2:13" s="3" customFormat="1" ht="10.5">
      <c r="B378" s="19"/>
      <c r="C378" s="19"/>
      <c r="D378" s="19"/>
      <c r="E378" s="19" t="s">
        <v>834</v>
      </c>
      <c r="F378" s="19" t="s">
        <v>835</v>
      </c>
      <c r="G378" s="20">
        <v>50000</v>
      </c>
      <c r="H378" s="20">
        <v>200000</v>
      </c>
      <c r="I378" s="20">
        <v>200000</v>
      </c>
      <c r="J378" s="20">
        <v>2200000</v>
      </c>
      <c r="K378" s="20">
        <v>2200000</v>
      </c>
      <c r="L378" s="21">
        <f t="shared" si="14"/>
        <v>100</v>
      </c>
      <c r="M378" s="21">
        <f t="shared" si="15"/>
        <v>100</v>
      </c>
    </row>
    <row r="379" spans="1:13" s="2" customFormat="1" ht="15.75">
      <c r="A379" s="22" t="s">
        <v>1057</v>
      </c>
      <c r="B379" s="22"/>
      <c r="C379" s="22"/>
      <c r="D379" s="22" t="s">
        <v>1000</v>
      </c>
      <c r="E379" s="22"/>
      <c r="F379" s="22" t="s">
        <v>1001</v>
      </c>
      <c r="G379" s="23">
        <f>+G380</f>
        <v>3000</v>
      </c>
      <c r="H379" s="23">
        <f>+H380</f>
        <v>0</v>
      </c>
      <c r="I379" s="23">
        <f>+I380</f>
        <v>0</v>
      </c>
      <c r="J379" s="23">
        <f>+J380</f>
        <v>0</v>
      </c>
      <c r="K379" s="23">
        <f>+K380</f>
        <v>0</v>
      </c>
      <c r="L379" s="24" t="str">
        <f t="shared" si="14"/>
        <v>**.**</v>
      </c>
      <c r="M379" s="24" t="str">
        <f t="shared" si="15"/>
        <v>**.**</v>
      </c>
    </row>
    <row r="380" spans="2:13" s="3" customFormat="1" ht="10.5">
      <c r="B380" s="19"/>
      <c r="C380" s="19"/>
      <c r="D380" s="19"/>
      <c r="E380" s="19" t="s">
        <v>836</v>
      </c>
      <c r="F380" s="19" t="s">
        <v>837</v>
      </c>
      <c r="G380" s="20">
        <v>3000</v>
      </c>
      <c r="H380" s="20">
        <v>0</v>
      </c>
      <c r="I380" s="20">
        <v>0</v>
      </c>
      <c r="J380" s="20">
        <v>0</v>
      </c>
      <c r="K380" s="20">
        <v>0</v>
      </c>
      <c r="L380" s="21" t="str">
        <f t="shared" si="14"/>
        <v>**.**</v>
      </c>
      <c r="M380" s="21" t="str">
        <f t="shared" si="15"/>
        <v>**.**</v>
      </c>
    </row>
    <row r="381" spans="1:13" s="2" customFormat="1" ht="15.75">
      <c r="A381" s="22" t="s">
        <v>1059</v>
      </c>
      <c r="B381" s="22"/>
      <c r="C381" s="22"/>
      <c r="D381" s="22" t="s">
        <v>1277</v>
      </c>
      <c r="E381" s="22"/>
      <c r="F381" s="22" t="s">
        <v>1351</v>
      </c>
      <c r="G381" s="23">
        <f>+G382</f>
        <v>0</v>
      </c>
      <c r="H381" s="23">
        <f>+H382</f>
        <v>8000</v>
      </c>
      <c r="I381" s="23">
        <f>+I382</f>
        <v>8000</v>
      </c>
      <c r="J381" s="23">
        <f>+J382</f>
        <v>11000</v>
      </c>
      <c r="K381" s="23">
        <f>+K382</f>
        <v>11000</v>
      </c>
      <c r="L381" s="24">
        <f t="shared" si="14"/>
        <v>100</v>
      </c>
      <c r="M381" s="24">
        <f t="shared" si="15"/>
        <v>100</v>
      </c>
    </row>
    <row r="382" spans="2:13" s="3" customFormat="1" ht="10.5">
      <c r="B382" s="19"/>
      <c r="C382" s="19"/>
      <c r="D382" s="19"/>
      <c r="E382" s="19" t="s">
        <v>643</v>
      </c>
      <c r="F382" s="19" t="s">
        <v>644</v>
      </c>
      <c r="G382" s="20">
        <v>0</v>
      </c>
      <c r="H382" s="20">
        <v>8000</v>
      </c>
      <c r="I382" s="20">
        <v>8000</v>
      </c>
      <c r="J382" s="20">
        <v>11000</v>
      </c>
      <c r="K382" s="20">
        <v>11000</v>
      </c>
      <c r="L382" s="21">
        <f t="shared" si="14"/>
        <v>100</v>
      </c>
      <c r="M382" s="21">
        <f t="shared" si="15"/>
        <v>100</v>
      </c>
    </row>
    <row r="383" spans="1:13" s="2" customFormat="1" ht="15.75">
      <c r="A383" s="22" t="s">
        <v>1062</v>
      </c>
      <c r="B383" s="22"/>
      <c r="C383" s="22"/>
      <c r="D383" s="22" t="s">
        <v>1214</v>
      </c>
      <c r="E383" s="22"/>
      <c r="F383" s="22" t="s">
        <v>1215</v>
      </c>
      <c r="G383" s="23">
        <f>+G384</f>
        <v>0</v>
      </c>
      <c r="H383" s="23">
        <f>+H384</f>
        <v>9000</v>
      </c>
      <c r="I383" s="23">
        <f>+I384</f>
        <v>9000</v>
      </c>
      <c r="J383" s="23">
        <f>+J384</f>
        <v>1000</v>
      </c>
      <c r="K383" s="23">
        <f>+K384</f>
        <v>1000</v>
      </c>
      <c r="L383" s="24">
        <f t="shared" si="14"/>
        <v>100</v>
      </c>
      <c r="M383" s="24">
        <f t="shared" si="15"/>
        <v>100</v>
      </c>
    </row>
    <row r="384" spans="2:13" s="3" customFormat="1" ht="10.5">
      <c r="B384" s="19"/>
      <c r="C384" s="19"/>
      <c r="D384" s="19"/>
      <c r="E384" s="19" t="s">
        <v>836</v>
      </c>
      <c r="F384" s="19" t="s">
        <v>837</v>
      </c>
      <c r="G384" s="20">
        <v>0</v>
      </c>
      <c r="H384" s="20">
        <v>9000</v>
      </c>
      <c r="I384" s="20">
        <v>9000</v>
      </c>
      <c r="J384" s="20">
        <v>1000</v>
      </c>
      <c r="K384" s="20">
        <v>1000</v>
      </c>
      <c r="L384" s="21">
        <f t="shared" si="14"/>
        <v>100</v>
      </c>
      <c r="M384" s="21">
        <f t="shared" si="15"/>
        <v>100</v>
      </c>
    </row>
    <row r="385" spans="1:13" s="2" customFormat="1" ht="15.75">
      <c r="A385" s="22" t="s">
        <v>1064</v>
      </c>
      <c r="B385" s="22"/>
      <c r="C385" s="22"/>
      <c r="D385" s="22" t="s">
        <v>1003</v>
      </c>
      <c r="E385" s="22"/>
      <c r="F385" s="22" t="s">
        <v>1004</v>
      </c>
      <c r="G385" s="23">
        <f>+G386</f>
        <v>1000</v>
      </c>
      <c r="H385" s="23">
        <f>+H386</f>
        <v>2000</v>
      </c>
      <c r="I385" s="23">
        <f>+I386</f>
        <v>2000</v>
      </c>
      <c r="J385" s="23">
        <f>+J386</f>
        <v>20000</v>
      </c>
      <c r="K385" s="23">
        <f>+K386</f>
        <v>20000</v>
      </c>
      <c r="L385" s="24">
        <f t="shared" si="14"/>
        <v>100</v>
      </c>
      <c r="M385" s="24">
        <f t="shared" si="15"/>
        <v>100</v>
      </c>
    </row>
    <row r="386" spans="2:13" s="3" customFormat="1" ht="10.5">
      <c r="B386" s="19"/>
      <c r="C386" s="19"/>
      <c r="D386" s="19"/>
      <c r="E386" s="19" t="s">
        <v>836</v>
      </c>
      <c r="F386" s="19" t="s">
        <v>837</v>
      </c>
      <c r="G386" s="20">
        <v>1000</v>
      </c>
      <c r="H386" s="20">
        <v>2000</v>
      </c>
      <c r="I386" s="20">
        <v>2000</v>
      </c>
      <c r="J386" s="20">
        <v>20000</v>
      </c>
      <c r="K386" s="20">
        <v>20000</v>
      </c>
      <c r="L386" s="21">
        <f t="shared" si="14"/>
        <v>100</v>
      </c>
      <c r="M386" s="21">
        <f t="shared" si="15"/>
        <v>100</v>
      </c>
    </row>
    <row r="387" spans="1:13" s="2" customFormat="1" ht="15.75">
      <c r="A387" s="22" t="s">
        <v>1066</v>
      </c>
      <c r="B387" s="22"/>
      <c r="C387" s="22"/>
      <c r="D387" s="22" t="s">
        <v>1006</v>
      </c>
      <c r="E387" s="22"/>
      <c r="F387" s="22" t="s">
        <v>1007</v>
      </c>
      <c r="G387" s="23">
        <f>+G388+G389</f>
        <v>20000</v>
      </c>
      <c r="H387" s="23">
        <f>+H388+H389</f>
        <v>30500</v>
      </c>
      <c r="I387" s="23">
        <f>+I388+I389</f>
        <v>30500</v>
      </c>
      <c r="J387" s="23">
        <f>+J388+J389</f>
        <v>31000</v>
      </c>
      <c r="K387" s="23">
        <f>+K388+K389</f>
        <v>31000</v>
      </c>
      <c r="L387" s="24">
        <f t="shared" si="14"/>
        <v>100</v>
      </c>
      <c r="M387" s="24">
        <f t="shared" si="15"/>
        <v>100</v>
      </c>
    </row>
    <row r="388" spans="2:13" s="3" customFormat="1" ht="10.5">
      <c r="B388" s="19"/>
      <c r="C388" s="19"/>
      <c r="D388" s="19"/>
      <c r="E388" s="19" t="s">
        <v>1008</v>
      </c>
      <c r="F388" s="19" t="s">
        <v>1009</v>
      </c>
      <c r="G388" s="20">
        <v>20000</v>
      </c>
      <c r="H388" s="20">
        <v>10000</v>
      </c>
      <c r="I388" s="20">
        <v>10000</v>
      </c>
      <c r="J388" s="20">
        <v>31000</v>
      </c>
      <c r="K388" s="20">
        <v>31000</v>
      </c>
      <c r="L388" s="21">
        <f t="shared" si="14"/>
        <v>100</v>
      </c>
      <c r="M388" s="21">
        <f t="shared" si="15"/>
        <v>100</v>
      </c>
    </row>
    <row r="389" spans="2:13" s="3" customFormat="1" ht="10.5">
      <c r="B389" s="19"/>
      <c r="C389" s="19"/>
      <c r="D389" s="19"/>
      <c r="E389" s="19" t="s">
        <v>749</v>
      </c>
      <c r="F389" s="19" t="s">
        <v>750</v>
      </c>
      <c r="G389" s="20">
        <v>0</v>
      </c>
      <c r="H389" s="20">
        <v>20500</v>
      </c>
      <c r="I389" s="20">
        <v>20500</v>
      </c>
      <c r="J389" s="20">
        <v>0</v>
      </c>
      <c r="K389" s="20">
        <v>0</v>
      </c>
      <c r="L389" s="21">
        <f t="shared" si="14"/>
        <v>100</v>
      </c>
      <c r="M389" s="21" t="str">
        <f t="shared" si="15"/>
        <v>**.**</v>
      </c>
    </row>
    <row r="390" spans="1:13" s="2" customFormat="1" ht="15.75">
      <c r="A390" s="22" t="s">
        <v>1068</v>
      </c>
      <c r="B390" s="22"/>
      <c r="C390" s="22"/>
      <c r="D390" s="22" t="s">
        <v>85</v>
      </c>
      <c r="E390" s="22"/>
      <c r="F390" s="22" t="s">
        <v>86</v>
      </c>
      <c r="G390" s="23">
        <f>+G391</f>
        <v>10000</v>
      </c>
      <c r="H390" s="23">
        <f>+H391</f>
        <v>0</v>
      </c>
      <c r="I390" s="23">
        <f>+I391</f>
        <v>0</v>
      </c>
      <c r="J390" s="23">
        <f>+J391</f>
        <v>0</v>
      </c>
      <c r="K390" s="23">
        <f>+K391</f>
        <v>0</v>
      </c>
      <c r="L390" s="24" t="str">
        <f t="shared" si="14"/>
        <v>**.**</v>
      </c>
      <c r="M390" s="24" t="str">
        <f t="shared" si="15"/>
        <v>**.**</v>
      </c>
    </row>
    <row r="391" spans="2:13" s="3" customFormat="1" ht="10.5">
      <c r="B391" s="19"/>
      <c r="C391" s="19"/>
      <c r="D391" s="19"/>
      <c r="E391" s="19" t="s">
        <v>639</v>
      </c>
      <c r="F391" s="19" t="s">
        <v>640</v>
      </c>
      <c r="G391" s="20">
        <v>10000</v>
      </c>
      <c r="H391" s="20">
        <v>0</v>
      </c>
      <c r="I391" s="20">
        <v>0</v>
      </c>
      <c r="J391" s="20">
        <v>0</v>
      </c>
      <c r="K391" s="20">
        <v>0</v>
      </c>
      <c r="L391" s="21" t="str">
        <f aca="true" t="shared" si="16" ref="L391:L454">IF(H391&lt;&gt;0,I391/H391*100,"**.**")</f>
        <v>**.**</v>
      </c>
      <c r="M391" s="21" t="str">
        <f aca="true" t="shared" si="17" ref="M391:M454">IF(J391&lt;&gt;0,K391/J391*100,"**.**")</f>
        <v>**.**</v>
      </c>
    </row>
    <row r="392" spans="1:13" s="2" customFormat="1" ht="15.75">
      <c r="A392" s="22" t="s">
        <v>1070</v>
      </c>
      <c r="B392" s="22"/>
      <c r="C392" s="22"/>
      <c r="D392" s="22" t="s">
        <v>609</v>
      </c>
      <c r="E392" s="22"/>
      <c r="F392" s="22" t="s">
        <v>1491</v>
      </c>
      <c r="G392" s="23">
        <f>+G393</f>
        <v>300000</v>
      </c>
      <c r="H392" s="23">
        <f>+H393</f>
        <v>320000</v>
      </c>
      <c r="I392" s="23">
        <f>+I393</f>
        <v>320000</v>
      </c>
      <c r="J392" s="23">
        <f>+J393</f>
        <v>10000</v>
      </c>
      <c r="K392" s="23">
        <f>+K393</f>
        <v>10000</v>
      </c>
      <c r="L392" s="24">
        <f t="shared" si="16"/>
        <v>100</v>
      </c>
      <c r="M392" s="24">
        <f t="shared" si="17"/>
        <v>100</v>
      </c>
    </row>
    <row r="393" spans="2:13" s="3" customFormat="1" ht="10.5">
      <c r="B393" s="19"/>
      <c r="C393" s="19"/>
      <c r="D393" s="19"/>
      <c r="E393" s="19" t="s">
        <v>749</v>
      </c>
      <c r="F393" s="19" t="s">
        <v>750</v>
      </c>
      <c r="G393" s="20">
        <v>300000</v>
      </c>
      <c r="H393" s="20">
        <v>320000</v>
      </c>
      <c r="I393" s="20">
        <v>320000</v>
      </c>
      <c r="J393" s="20">
        <v>10000</v>
      </c>
      <c r="K393" s="20">
        <v>10000</v>
      </c>
      <c r="L393" s="21">
        <f t="shared" si="16"/>
        <v>100</v>
      </c>
      <c r="M393" s="21">
        <f t="shared" si="17"/>
        <v>100</v>
      </c>
    </row>
    <row r="394" spans="1:13" s="2" customFormat="1" ht="15.75">
      <c r="A394" s="22" t="s">
        <v>1072</v>
      </c>
      <c r="B394" s="22"/>
      <c r="C394" s="22"/>
      <c r="D394" s="22" t="s">
        <v>87</v>
      </c>
      <c r="E394" s="22"/>
      <c r="F394" s="22" t="s">
        <v>1492</v>
      </c>
      <c r="G394" s="23">
        <f>+G395</f>
        <v>10000</v>
      </c>
      <c r="H394" s="23">
        <f>+H395</f>
        <v>10000</v>
      </c>
      <c r="I394" s="23">
        <f>+I395</f>
        <v>10000</v>
      </c>
      <c r="J394" s="23">
        <f>+J395</f>
        <v>10000</v>
      </c>
      <c r="K394" s="23">
        <f>+K395</f>
        <v>10000</v>
      </c>
      <c r="L394" s="24">
        <f t="shared" si="16"/>
        <v>100</v>
      </c>
      <c r="M394" s="24">
        <f t="shared" si="17"/>
        <v>100</v>
      </c>
    </row>
    <row r="395" spans="2:13" s="3" customFormat="1" ht="10.5">
      <c r="B395" s="19"/>
      <c r="C395" s="19"/>
      <c r="D395" s="19"/>
      <c r="E395" s="19" t="s">
        <v>639</v>
      </c>
      <c r="F395" s="19" t="s">
        <v>640</v>
      </c>
      <c r="G395" s="20">
        <v>10000</v>
      </c>
      <c r="H395" s="20">
        <v>10000</v>
      </c>
      <c r="I395" s="20">
        <v>10000</v>
      </c>
      <c r="J395" s="20">
        <v>10000</v>
      </c>
      <c r="K395" s="20">
        <v>10000</v>
      </c>
      <c r="L395" s="21">
        <f t="shared" si="16"/>
        <v>100</v>
      </c>
      <c r="M395" s="21">
        <f t="shared" si="17"/>
        <v>100</v>
      </c>
    </row>
    <row r="396" spans="1:13" s="2" customFormat="1" ht="15.75">
      <c r="A396" s="22" t="s">
        <v>1075</v>
      </c>
      <c r="B396" s="22"/>
      <c r="C396" s="22"/>
      <c r="D396" s="22" t="s">
        <v>1139</v>
      </c>
      <c r="E396" s="22"/>
      <c r="F396" s="22" t="s">
        <v>1493</v>
      </c>
      <c r="G396" s="23">
        <f>+G397</f>
        <v>0</v>
      </c>
      <c r="H396" s="23">
        <f>+H397</f>
        <v>40000</v>
      </c>
      <c r="I396" s="23">
        <f>+I397</f>
        <v>40000</v>
      </c>
      <c r="J396" s="23">
        <f>+J397</f>
        <v>50000</v>
      </c>
      <c r="K396" s="23">
        <f>+K397</f>
        <v>50000</v>
      </c>
      <c r="L396" s="24">
        <f t="shared" si="16"/>
        <v>100</v>
      </c>
      <c r="M396" s="24">
        <f t="shared" si="17"/>
        <v>100</v>
      </c>
    </row>
    <row r="397" spans="2:13" s="3" customFormat="1" ht="10.5">
      <c r="B397" s="19"/>
      <c r="C397" s="19"/>
      <c r="D397" s="19"/>
      <c r="E397" s="19" t="s">
        <v>834</v>
      </c>
      <c r="F397" s="19" t="s">
        <v>835</v>
      </c>
      <c r="G397" s="20">
        <v>0</v>
      </c>
      <c r="H397" s="20">
        <v>40000</v>
      </c>
      <c r="I397" s="20">
        <v>40000</v>
      </c>
      <c r="J397" s="20">
        <v>50000</v>
      </c>
      <c r="K397" s="20">
        <v>50000</v>
      </c>
      <c r="L397" s="21">
        <f t="shared" si="16"/>
        <v>100</v>
      </c>
      <c r="M397" s="21">
        <f t="shared" si="17"/>
        <v>100</v>
      </c>
    </row>
    <row r="398" spans="1:13" s="2" customFormat="1" ht="15.75">
      <c r="A398" s="22" t="s">
        <v>1077</v>
      </c>
      <c r="B398" s="22"/>
      <c r="C398" s="22"/>
      <c r="D398" s="22" t="s">
        <v>1140</v>
      </c>
      <c r="E398" s="22"/>
      <c r="F398" s="22" t="s">
        <v>1494</v>
      </c>
      <c r="G398" s="23">
        <f>+G399</f>
        <v>0</v>
      </c>
      <c r="H398" s="23">
        <f>+H399</f>
        <v>70000</v>
      </c>
      <c r="I398" s="23">
        <f>+I399</f>
        <v>70000</v>
      </c>
      <c r="J398" s="23">
        <f>+J399</f>
        <v>0</v>
      </c>
      <c r="K398" s="23">
        <f>+K399</f>
        <v>0</v>
      </c>
      <c r="L398" s="24">
        <f t="shared" si="16"/>
        <v>100</v>
      </c>
      <c r="M398" s="24" t="str">
        <f t="shared" si="17"/>
        <v>**.**</v>
      </c>
    </row>
    <row r="399" spans="2:13" s="3" customFormat="1" ht="10.5">
      <c r="B399" s="19"/>
      <c r="C399" s="19"/>
      <c r="D399" s="19"/>
      <c r="E399" s="19" t="s">
        <v>749</v>
      </c>
      <c r="F399" s="19" t="s">
        <v>750</v>
      </c>
      <c r="G399" s="20">
        <v>0</v>
      </c>
      <c r="H399" s="20">
        <v>70000</v>
      </c>
      <c r="I399" s="20">
        <v>70000</v>
      </c>
      <c r="J399" s="20">
        <v>0</v>
      </c>
      <c r="K399" s="20">
        <v>0</v>
      </c>
      <c r="L399" s="21">
        <f t="shared" si="16"/>
        <v>100</v>
      </c>
      <c r="M399" s="21" t="str">
        <f t="shared" si="17"/>
        <v>**.**</v>
      </c>
    </row>
    <row r="400" spans="1:13" s="2" customFormat="1" ht="15.75">
      <c r="A400" s="22" t="s">
        <v>1079</v>
      </c>
      <c r="B400" s="22"/>
      <c r="C400" s="22"/>
      <c r="D400" s="22" t="s">
        <v>1141</v>
      </c>
      <c r="E400" s="22"/>
      <c r="F400" s="22" t="s">
        <v>1142</v>
      </c>
      <c r="G400" s="23">
        <f>+G401+G402</f>
        <v>0</v>
      </c>
      <c r="H400" s="23">
        <f>+H401+H402</f>
        <v>5000</v>
      </c>
      <c r="I400" s="23">
        <f>+I401+I402</f>
        <v>5000</v>
      </c>
      <c r="J400" s="23">
        <f>+J401+J402</f>
        <v>2500</v>
      </c>
      <c r="K400" s="23">
        <f>+K401+K402</f>
        <v>2500</v>
      </c>
      <c r="L400" s="24">
        <f t="shared" si="16"/>
        <v>100</v>
      </c>
      <c r="M400" s="24">
        <f t="shared" si="17"/>
        <v>100</v>
      </c>
    </row>
    <row r="401" spans="2:13" s="3" customFormat="1" ht="10.5">
      <c r="B401" s="19"/>
      <c r="C401" s="19"/>
      <c r="D401" s="19"/>
      <c r="E401" s="19" t="s">
        <v>2</v>
      </c>
      <c r="F401" s="19" t="s">
        <v>3</v>
      </c>
      <c r="G401" s="20">
        <v>0</v>
      </c>
      <c r="H401" s="20">
        <v>1000</v>
      </c>
      <c r="I401" s="20">
        <v>1000</v>
      </c>
      <c r="J401" s="20">
        <v>0</v>
      </c>
      <c r="K401" s="20">
        <v>0</v>
      </c>
      <c r="L401" s="21">
        <f t="shared" si="16"/>
        <v>100</v>
      </c>
      <c r="M401" s="21" t="str">
        <f t="shared" si="17"/>
        <v>**.**</v>
      </c>
    </row>
    <row r="402" spans="2:13" s="3" customFormat="1" ht="10.5">
      <c r="B402" s="19"/>
      <c r="C402" s="19"/>
      <c r="D402" s="19"/>
      <c r="E402" s="19" t="s">
        <v>749</v>
      </c>
      <c r="F402" s="19" t="s">
        <v>750</v>
      </c>
      <c r="G402" s="20">
        <v>0</v>
      </c>
      <c r="H402" s="20">
        <v>4000</v>
      </c>
      <c r="I402" s="20">
        <v>4000</v>
      </c>
      <c r="J402" s="20">
        <v>2500</v>
      </c>
      <c r="K402" s="20">
        <v>2500</v>
      </c>
      <c r="L402" s="21">
        <f t="shared" si="16"/>
        <v>100</v>
      </c>
      <c r="M402" s="21">
        <f t="shared" si="17"/>
        <v>100</v>
      </c>
    </row>
    <row r="403" spans="1:13" s="2" customFormat="1" ht="15.75">
      <c r="A403" s="22" t="s">
        <v>1081</v>
      </c>
      <c r="B403" s="22"/>
      <c r="C403" s="22"/>
      <c r="D403" s="22" t="s">
        <v>1263</v>
      </c>
      <c r="E403" s="22"/>
      <c r="F403" s="22" t="s">
        <v>1264</v>
      </c>
      <c r="G403" s="23">
        <f>+G404</f>
        <v>0</v>
      </c>
      <c r="H403" s="23">
        <f>+H404</f>
        <v>5000</v>
      </c>
      <c r="I403" s="23">
        <f>+I404</f>
        <v>5000</v>
      </c>
      <c r="J403" s="23">
        <f>+J404</f>
        <v>5000</v>
      </c>
      <c r="K403" s="23">
        <f>+K404</f>
        <v>5000</v>
      </c>
      <c r="L403" s="24">
        <f t="shared" si="16"/>
        <v>100</v>
      </c>
      <c r="M403" s="24">
        <f t="shared" si="17"/>
        <v>100</v>
      </c>
    </row>
    <row r="404" spans="2:13" s="3" customFormat="1" ht="10.5">
      <c r="B404" s="19"/>
      <c r="C404" s="19"/>
      <c r="D404" s="19"/>
      <c r="E404" s="19" t="s">
        <v>643</v>
      </c>
      <c r="F404" s="19" t="s">
        <v>644</v>
      </c>
      <c r="G404" s="20">
        <v>0</v>
      </c>
      <c r="H404" s="20">
        <v>5000</v>
      </c>
      <c r="I404" s="20">
        <v>5000</v>
      </c>
      <c r="J404" s="20">
        <v>5000</v>
      </c>
      <c r="K404" s="20">
        <v>5000</v>
      </c>
      <c r="L404" s="21">
        <f t="shared" si="16"/>
        <v>100</v>
      </c>
      <c r="M404" s="21">
        <f t="shared" si="17"/>
        <v>100</v>
      </c>
    </row>
    <row r="405" spans="1:13" s="2" customFormat="1" ht="15.75">
      <c r="A405" s="22" t="s">
        <v>1084</v>
      </c>
      <c r="B405" s="22"/>
      <c r="C405" s="22"/>
      <c r="D405" s="22" t="s">
        <v>1270</v>
      </c>
      <c r="E405" s="22"/>
      <c r="F405" s="22" t="s">
        <v>1271</v>
      </c>
      <c r="G405" s="23">
        <f>+G406</f>
        <v>0</v>
      </c>
      <c r="H405" s="23">
        <f>+H406</f>
        <v>50000</v>
      </c>
      <c r="I405" s="23">
        <f>+I406</f>
        <v>50000</v>
      </c>
      <c r="J405" s="23">
        <f>+J406</f>
        <v>0</v>
      </c>
      <c r="K405" s="23">
        <f>+K406</f>
        <v>0</v>
      </c>
      <c r="L405" s="24">
        <f t="shared" si="16"/>
        <v>100</v>
      </c>
      <c r="M405" s="24" t="str">
        <f t="shared" si="17"/>
        <v>**.**</v>
      </c>
    </row>
    <row r="406" spans="2:13" s="3" customFormat="1" ht="10.5">
      <c r="B406" s="19"/>
      <c r="C406" s="19"/>
      <c r="D406" s="19"/>
      <c r="E406" s="19" t="s">
        <v>749</v>
      </c>
      <c r="F406" s="19" t="s">
        <v>750</v>
      </c>
      <c r="G406" s="20">
        <v>0</v>
      </c>
      <c r="H406" s="20">
        <v>50000</v>
      </c>
      <c r="I406" s="20">
        <v>50000</v>
      </c>
      <c r="J406" s="20">
        <v>0</v>
      </c>
      <c r="K406" s="20">
        <v>0</v>
      </c>
      <c r="L406" s="21">
        <f t="shared" si="16"/>
        <v>100</v>
      </c>
      <c r="M406" s="21" t="str">
        <f t="shared" si="17"/>
        <v>**.**</v>
      </c>
    </row>
    <row r="407" spans="1:13" s="2" customFormat="1" ht="15.75">
      <c r="A407" s="22" t="s">
        <v>1087</v>
      </c>
      <c r="B407" s="22"/>
      <c r="C407" s="22"/>
      <c r="D407" s="22" t="s">
        <v>1318</v>
      </c>
      <c r="E407" s="22"/>
      <c r="F407" s="22" t="s">
        <v>1319</v>
      </c>
      <c r="G407" s="23">
        <f>+G408</f>
        <v>0</v>
      </c>
      <c r="H407" s="23">
        <f>+H408</f>
        <v>0</v>
      </c>
      <c r="I407" s="23">
        <f>+I408</f>
        <v>5000</v>
      </c>
      <c r="J407" s="23">
        <f>+J408</f>
        <v>5000</v>
      </c>
      <c r="K407" s="23">
        <f>+K408</f>
        <v>5000</v>
      </c>
      <c r="L407" s="24" t="str">
        <f t="shared" si="16"/>
        <v>**.**</v>
      </c>
      <c r="M407" s="24">
        <f t="shared" si="17"/>
        <v>100</v>
      </c>
    </row>
    <row r="408" spans="2:13" s="3" customFormat="1" ht="10.5">
      <c r="B408" s="19"/>
      <c r="C408" s="19"/>
      <c r="D408" s="19"/>
      <c r="E408" s="19" t="s">
        <v>836</v>
      </c>
      <c r="F408" s="19" t="s">
        <v>837</v>
      </c>
      <c r="G408" s="20">
        <v>0</v>
      </c>
      <c r="H408" s="20">
        <v>0</v>
      </c>
      <c r="I408" s="20">
        <v>5000</v>
      </c>
      <c r="J408" s="20">
        <v>5000</v>
      </c>
      <c r="K408" s="20">
        <v>5000</v>
      </c>
      <c r="L408" s="21" t="str">
        <f t="shared" si="16"/>
        <v>**.**</v>
      </c>
      <c r="M408" s="21">
        <f t="shared" si="17"/>
        <v>100</v>
      </c>
    </row>
    <row r="409" spans="1:13" s="2" customFormat="1" ht="15.75">
      <c r="A409" s="22" t="s">
        <v>1089</v>
      </c>
      <c r="B409" s="22"/>
      <c r="C409" s="22"/>
      <c r="D409" s="22" t="s">
        <v>1336</v>
      </c>
      <c r="E409" s="22"/>
      <c r="F409" s="22" t="s">
        <v>1337</v>
      </c>
      <c r="G409" s="23">
        <f>+G410</f>
        <v>0</v>
      </c>
      <c r="H409" s="23">
        <f>+H410</f>
        <v>5000</v>
      </c>
      <c r="I409" s="23">
        <f>+I410</f>
        <v>5000</v>
      </c>
      <c r="J409" s="23">
        <f>+J410</f>
        <v>50000</v>
      </c>
      <c r="K409" s="23">
        <f>+K410</f>
        <v>50000</v>
      </c>
      <c r="L409" s="24">
        <f t="shared" si="16"/>
        <v>100</v>
      </c>
      <c r="M409" s="24">
        <f t="shared" si="17"/>
        <v>100</v>
      </c>
    </row>
    <row r="410" spans="2:13" s="3" customFormat="1" ht="10.5">
      <c r="B410" s="19"/>
      <c r="C410" s="19"/>
      <c r="D410" s="19"/>
      <c r="E410" s="19" t="s">
        <v>635</v>
      </c>
      <c r="F410" s="19" t="s">
        <v>636</v>
      </c>
      <c r="G410" s="20">
        <v>0</v>
      </c>
      <c r="H410" s="20">
        <v>5000</v>
      </c>
      <c r="I410" s="20">
        <v>5000</v>
      </c>
      <c r="J410" s="20">
        <v>50000</v>
      </c>
      <c r="K410" s="20">
        <v>50000</v>
      </c>
      <c r="L410" s="21">
        <f t="shared" si="16"/>
        <v>100</v>
      </c>
      <c r="M410" s="21">
        <f t="shared" si="17"/>
        <v>100</v>
      </c>
    </row>
    <row r="411" spans="1:13" s="2" customFormat="1" ht="15.75">
      <c r="A411" s="22" t="s">
        <v>1091</v>
      </c>
      <c r="B411" s="22"/>
      <c r="C411" s="22"/>
      <c r="D411" s="22" t="s">
        <v>1011</v>
      </c>
      <c r="E411" s="22"/>
      <c r="F411" s="22" t="s">
        <v>1012</v>
      </c>
      <c r="G411" s="23">
        <f>+G412</f>
        <v>14000</v>
      </c>
      <c r="H411" s="23">
        <f>+H412</f>
        <v>16000</v>
      </c>
      <c r="I411" s="23">
        <f>+I412</f>
        <v>16000</v>
      </c>
      <c r="J411" s="23">
        <f>+J412</f>
        <v>16336</v>
      </c>
      <c r="K411" s="23">
        <f>+K412</f>
        <v>16336</v>
      </c>
      <c r="L411" s="24">
        <f t="shared" si="16"/>
        <v>100</v>
      </c>
      <c r="M411" s="24">
        <f t="shared" si="17"/>
        <v>100</v>
      </c>
    </row>
    <row r="412" spans="2:13" s="3" customFormat="1" ht="10.5">
      <c r="B412" s="19"/>
      <c r="C412" s="19"/>
      <c r="D412" s="19"/>
      <c r="E412" s="19" t="s">
        <v>643</v>
      </c>
      <c r="F412" s="19" t="s">
        <v>644</v>
      </c>
      <c r="G412" s="20">
        <v>14000</v>
      </c>
      <c r="H412" s="20">
        <v>16000</v>
      </c>
      <c r="I412" s="20">
        <v>16000</v>
      </c>
      <c r="J412" s="20">
        <v>16336</v>
      </c>
      <c r="K412" s="20">
        <v>16336</v>
      </c>
      <c r="L412" s="21">
        <f t="shared" si="16"/>
        <v>100</v>
      </c>
      <c r="M412" s="21">
        <f t="shared" si="17"/>
        <v>100</v>
      </c>
    </row>
    <row r="413" spans="2:13" s="3" customFormat="1" ht="10.5">
      <c r="B413" s="19"/>
      <c r="C413" s="19" t="s">
        <v>1013</v>
      </c>
      <c r="D413" s="19"/>
      <c r="E413" s="19"/>
      <c r="F413" s="19" t="s">
        <v>1014</v>
      </c>
      <c r="G413" s="20">
        <f>+G414+G416+G418+G420+G422+G424+G430+G432+G434+G436+G438+G441+G443+G445+G447+G449+G451+G453+G455+G457+G459+G461+G463+G465+G467+G469+G471+G473+G475+G477+G479+G481+G483+G485+G488+G490+G492+G494+G496+G498+G502+G504+G506+G508+G510+G512+G514+G516+G518</f>
        <v>3635228</v>
      </c>
      <c r="H413" s="20">
        <f>+H414+H416+H418+H420+H422+H424+H430+H432+H434+H436+H438+H441+H443+H445+H447+H449+H451+H453+H455+H457+H459+H461+H463+H465+H467+H469+H471+H473+H475+H477+H479+H481+H483+H485+H488+H490+H492+H494+H496+H498+H502+H504+H506+H508+H510+H512+H514+H516+H518</f>
        <v>4581933</v>
      </c>
      <c r="I413" s="20">
        <f>+I414+I416+I418+I420+I422+I424+I430+I432+I434+I436+I438+I441+I443+I445+I447+I449+I451+I453+I455+I457+I459+I461+I463+I465+I467+I469+I471+I473+I475+I477+I479+I481+I483+I485+I488+I490+I492+I494+I496+I498+I502+I504+I506+I508+I510+I512+I514+I516+I518</f>
        <v>4581933</v>
      </c>
      <c r="J413" s="20">
        <f>+J414+J416+J418+J420+J422+J424+J430+J432+J434+J436+J438+J441+J443+J445+J447+J449+J451+J453+J455+J457+J459+J461+J463+J465+J467+J469+J471+J473+J475+J477+J479+J481+J483+J485+J488+J490+J492+J494+J496+J498+J502+J504+J506+J508+J510+J512+J514+J516+J518</f>
        <v>3079953</v>
      </c>
      <c r="K413" s="20">
        <f>+K414+K416+K418+K420+K422+K424+K430+K432+K434+K436+K438+K441+K443+K445+K447+K449+K451+K453+K455+K457+K459+K461+K463+K465+K467+K469+K471+K473+K475+K477+K479+K481+K483+K485+K488+K490+K492+K494+K496+K498+K502+K504+K506+K508+K510+K512+K514+K516+K518</f>
        <v>3079953</v>
      </c>
      <c r="L413" s="21">
        <f t="shared" si="16"/>
        <v>100</v>
      </c>
      <c r="M413" s="21">
        <f t="shared" si="17"/>
        <v>100</v>
      </c>
    </row>
    <row r="414" spans="1:13" s="2" customFormat="1" ht="15.75">
      <c r="A414" s="22" t="s">
        <v>1093</v>
      </c>
      <c r="B414" s="22"/>
      <c r="C414" s="22"/>
      <c r="D414" s="22" t="s">
        <v>1016</v>
      </c>
      <c r="E414" s="22"/>
      <c r="F414" s="22" t="s">
        <v>1495</v>
      </c>
      <c r="G414" s="23">
        <f>+G415</f>
        <v>1714194</v>
      </c>
      <c r="H414" s="23">
        <f>+H415</f>
        <v>1747140</v>
      </c>
      <c r="I414" s="23">
        <f>+I415</f>
        <v>1747140</v>
      </c>
      <c r="J414" s="23">
        <f>+J415</f>
        <v>1764980</v>
      </c>
      <c r="K414" s="23">
        <f>+K415</f>
        <v>1764980</v>
      </c>
      <c r="L414" s="24">
        <f t="shared" si="16"/>
        <v>100</v>
      </c>
      <c r="M414" s="24">
        <f t="shared" si="17"/>
        <v>100</v>
      </c>
    </row>
    <row r="415" spans="2:13" s="3" customFormat="1" ht="10.5">
      <c r="B415" s="19"/>
      <c r="C415" s="19"/>
      <c r="D415" s="19"/>
      <c r="E415" s="19" t="s">
        <v>1017</v>
      </c>
      <c r="F415" s="19" t="s">
        <v>1018</v>
      </c>
      <c r="G415" s="20">
        <v>1714194</v>
      </c>
      <c r="H415" s="20">
        <v>1747140</v>
      </c>
      <c r="I415" s="20">
        <v>1747140</v>
      </c>
      <c r="J415" s="20">
        <v>1764980</v>
      </c>
      <c r="K415" s="20">
        <v>1764980</v>
      </c>
      <c r="L415" s="21">
        <f t="shared" si="16"/>
        <v>100</v>
      </c>
      <c r="M415" s="21">
        <f t="shared" si="17"/>
        <v>100</v>
      </c>
    </row>
    <row r="416" spans="1:13" s="2" customFormat="1" ht="15.75">
      <c r="A416" s="22" t="s">
        <v>1096</v>
      </c>
      <c r="B416" s="22"/>
      <c r="C416" s="22"/>
      <c r="D416" s="22" t="s">
        <v>1020</v>
      </c>
      <c r="E416" s="22"/>
      <c r="F416" s="22" t="s">
        <v>1496</v>
      </c>
      <c r="G416" s="23">
        <f>+G417</f>
        <v>124200</v>
      </c>
      <c r="H416" s="23">
        <f>+H417</f>
        <v>128280</v>
      </c>
      <c r="I416" s="23">
        <f>+I417</f>
        <v>128280</v>
      </c>
      <c r="J416" s="23">
        <f>+J417</f>
        <v>128554</v>
      </c>
      <c r="K416" s="23">
        <f>+K417</f>
        <v>128554</v>
      </c>
      <c r="L416" s="24">
        <f t="shared" si="16"/>
        <v>100</v>
      </c>
      <c r="M416" s="24">
        <f t="shared" si="17"/>
        <v>100</v>
      </c>
    </row>
    <row r="417" spans="2:13" s="3" customFormat="1" ht="10.5">
      <c r="B417" s="19"/>
      <c r="C417" s="19"/>
      <c r="D417" s="19"/>
      <c r="E417" s="19" t="s">
        <v>1017</v>
      </c>
      <c r="F417" s="19" t="s">
        <v>1018</v>
      </c>
      <c r="G417" s="20">
        <v>124200</v>
      </c>
      <c r="H417" s="20">
        <v>128280</v>
      </c>
      <c r="I417" s="20">
        <v>128280</v>
      </c>
      <c r="J417" s="20">
        <v>128554</v>
      </c>
      <c r="K417" s="20">
        <v>128554</v>
      </c>
      <c r="L417" s="21">
        <f t="shared" si="16"/>
        <v>100</v>
      </c>
      <c r="M417" s="21">
        <f t="shared" si="17"/>
        <v>100</v>
      </c>
    </row>
    <row r="418" spans="1:13" s="2" customFormat="1" ht="15.75">
      <c r="A418" s="22" t="s">
        <v>1099</v>
      </c>
      <c r="B418" s="22"/>
      <c r="C418" s="22"/>
      <c r="D418" s="22" t="s">
        <v>1022</v>
      </c>
      <c r="E418" s="22"/>
      <c r="F418" s="22" t="s">
        <v>1023</v>
      </c>
      <c r="G418" s="23">
        <f>+G419</f>
        <v>1790</v>
      </c>
      <c r="H418" s="23">
        <f>+H419</f>
        <v>1822</v>
      </c>
      <c r="I418" s="23">
        <f>+I419</f>
        <v>1822</v>
      </c>
      <c r="J418" s="23">
        <f>+J419</f>
        <v>1860</v>
      </c>
      <c r="K418" s="23">
        <f>+K419</f>
        <v>1860</v>
      </c>
      <c r="L418" s="24">
        <f t="shared" si="16"/>
        <v>100</v>
      </c>
      <c r="M418" s="24">
        <f t="shared" si="17"/>
        <v>100</v>
      </c>
    </row>
    <row r="419" spans="2:13" s="3" customFormat="1" ht="10.5">
      <c r="B419" s="19"/>
      <c r="C419" s="19"/>
      <c r="D419" s="19"/>
      <c r="E419" s="19" t="s">
        <v>739</v>
      </c>
      <c r="F419" s="19" t="s">
        <v>740</v>
      </c>
      <c r="G419" s="20">
        <v>1790</v>
      </c>
      <c r="H419" s="20">
        <v>1822</v>
      </c>
      <c r="I419" s="20">
        <v>1822</v>
      </c>
      <c r="J419" s="20">
        <v>1860</v>
      </c>
      <c r="K419" s="20">
        <v>1860</v>
      </c>
      <c r="L419" s="21">
        <f t="shared" si="16"/>
        <v>100</v>
      </c>
      <c r="M419" s="21">
        <f t="shared" si="17"/>
        <v>100</v>
      </c>
    </row>
    <row r="420" spans="1:13" s="2" customFormat="1" ht="15.75">
      <c r="A420" s="22" t="s">
        <v>1101</v>
      </c>
      <c r="B420" s="22"/>
      <c r="C420" s="22"/>
      <c r="D420" s="22" t="s">
        <v>1025</v>
      </c>
      <c r="E420" s="22"/>
      <c r="F420" s="22" t="s">
        <v>1026</v>
      </c>
      <c r="G420" s="23">
        <f>+G421</f>
        <v>3480</v>
      </c>
      <c r="H420" s="23">
        <f>+H421</f>
        <v>3543</v>
      </c>
      <c r="I420" s="23">
        <f>+I421</f>
        <v>3543</v>
      </c>
      <c r="J420" s="23">
        <f>+J421</f>
        <v>3617</v>
      </c>
      <c r="K420" s="23">
        <f>+K421</f>
        <v>3617</v>
      </c>
      <c r="L420" s="24">
        <f t="shared" si="16"/>
        <v>100</v>
      </c>
      <c r="M420" s="24">
        <f t="shared" si="17"/>
        <v>100</v>
      </c>
    </row>
    <row r="421" spans="2:13" s="3" customFormat="1" ht="10.5">
      <c r="B421" s="19"/>
      <c r="C421" s="19"/>
      <c r="D421" s="19"/>
      <c r="E421" s="19" t="s">
        <v>739</v>
      </c>
      <c r="F421" s="19" t="s">
        <v>740</v>
      </c>
      <c r="G421" s="20">
        <v>3480</v>
      </c>
      <c r="H421" s="20">
        <v>3543</v>
      </c>
      <c r="I421" s="20">
        <v>3543</v>
      </c>
      <c r="J421" s="20">
        <v>3617</v>
      </c>
      <c r="K421" s="20">
        <v>3617</v>
      </c>
      <c r="L421" s="21">
        <f t="shared" si="16"/>
        <v>100</v>
      </c>
      <c r="M421" s="21">
        <f t="shared" si="17"/>
        <v>100</v>
      </c>
    </row>
    <row r="422" spans="1:13" s="2" customFormat="1" ht="15.75">
      <c r="A422" s="22" t="s">
        <v>1103</v>
      </c>
      <c r="B422" s="22"/>
      <c r="C422" s="22"/>
      <c r="D422" s="22" t="s">
        <v>1028</v>
      </c>
      <c r="E422" s="22"/>
      <c r="F422" s="22" t="s">
        <v>1497</v>
      </c>
      <c r="G422" s="23">
        <f>+G423</f>
        <v>20740</v>
      </c>
      <c r="H422" s="23">
        <f>+H423</f>
        <v>21113</v>
      </c>
      <c r="I422" s="23">
        <f>+I423</f>
        <v>21113</v>
      </c>
      <c r="J422" s="23">
        <f>+J423</f>
        <v>21557</v>
      </c>
      <c r="K422" s="23">
        <f>+K423</f>
        <v>21557</v>
      </c>
      <c r="L422" s="24">
        <f t="shared" si="16"/>
        <v>100</v>
      </c>
      <c r="M422" s="24">
        <f t="shared" si="17"/>
        <v>100</v>
      </c>
    </row>
    <row r="423" spans="2:13" s="3" customFormat="1" ht="10.5">
      <c r="B423" s="19"/>
      <c r="C423" s="19"/>
      <c r="D423" s="19"/>
      <c r="E423" s="19" t="s">
        <v>889</v>
      </c>
      <c r="F423" s="19" t="s">
        <v>890</v>
      </c>
      <c r="G423" s="20">
        <v>20740</v>
      </c>
      <c r="H423" s="20">
        <v>21113</v>
      </c>
      <c r="I423" s="20">
        <v>21113</v>
      </c>
      <c r="J423" s="20">
        <v>21557</v>
      </c>
      <c r="K423" s="20">
        <v>21557</v>
      </c>
      <c r="L423" s="21">
        <f t="shared" si="16"/>
        <v>100</v>
      </c>
      <c r="M423" s="21">
        <f t="shared" si="17"/>
        <v>100</v>
      </c>
    </row>
    <row r="424" spans="1:13" s="2" customFormat="1" ht="15.75">
      <c r="A424" s="22" t="s">
        <v>1105</v>
      </c>
      <c r="B424" s="22"/>
      <c r="C424" s="22"/>
      <c r="D424" s="22" t="s">
        <v>1030</v>
      </c>
      <c r="E424" s="22"/>
      <c r="F424" s="22" t="s">
        <v>1498</v>
      </c>
      <c r="G424" s="23">
        <f>+G425+G426+G427+G428+G429</f>
        <v>600000</v>
      </c>
      <c r="H424" s="23">
        <f>+H425+H426+H427+H428+H429</f>
        <v>1500000</v>
      </c>
      <c r="I424" s="23">
        <f>+I425+I426+I427+I428+I429</f>
        <v>1500000</v>
      </c>
      <c r="J424" s="23">
        <f>+J425+J426+J427+J428+J429</f>
        <v>0</v>
      </c>
      <c r="K424" s="23">
        <f>+K425+K426+K427+K428+K429</f>
        <v>0</v>
      </c>
      <c r="L424" s="24">
        <f t="shared" si="16"/>
        <v>100</v>
      </c>
      <c r="M424" s="24" t="str">
        <f t="shared" si="17"/>
        <v>**.**</v>
      </c>
    </row>
    <row r="425" spans="2:13" s="3" customFormat="1" ht="10.5">
      <c r="B425" s="19"/>
      <c r="C425" s="19"/>
      <c r="D425" s="19"/>
      <c r="E425" s="19" t="s">
        <v>635</v>
      </c>
      <c r="F425" s="19" t="s">
        <v>636</v>
      </c>
      <c r="G425" s="20">
        <v>3557.91</v>
      </c>
      <c r="H425" s="20">
        <v>0</v>
      </c>
      <c r="I425" s="20">
        <v>0</v>
      </c>
      <c r="J425" s="20">
        <v>0</v>
      </c>
      <c r="K425" s="20">
        <v>0</v>
      </c>
      <c r="L425" s="21" t="str">
        <f t="shared" si="16"/>
        <v>**.**</v>
      </c>
      <c r="M425" s="21" t="str">
        <f t="shared" si="17"/>
        <v>**.**</v>
      </c>
    </row>
    <row r="426" spans="2:13" s="3" customFormat="1" ht="10.5">
      <c r="B426" s="19"/>
      <c r="C426" s="19"/>
      <c r="D426" s="19"/>
      <c r="E426" s="19" t="s">
        <v>834</v>
      </c>
      <c r="F426" s="19" t="s">
        <v>835</v>
      </c>
      <c r="G426" s="20">
        <v>0</v>
      </c>
      <c r="H426" s="20">
        <v>0</v>
      </c>
      <c r="I426" s="20">
        <v>1500000</v>
      </c>
      <c r="J426" s="20">
        <v>0</v>
      </c>
      <c r="K426" s="20">
        <v>0</v>
      </c>
      <c r="L426" s="21" t="str">
        <f t="shared" si="16"/>
        <v>**.**</v>
      </c>
      <c r="M426" s="21" t="str">
        <f t="shared" si="17"/>
        <v>**.**</v>
      </c>
    </row>
    <row r="427" spans="2:13" s="3" customFormat="1" ht="10.5">
      <c r="B427" s="19"/>
      <c r="C427" s="19"/>
      <c r="D427" s="19"/>
      <c r="E427" s="19" t="s">
        <v>749</v>
      </c>
      <c r="F427" s="19" t="s">
        <v>750</v>
      </c>
      <c r="G427" s="20">
        <v>240565.1</v>
      </c>
      <c r="H427" s="20">
        <v>1500000</v>
      </c>
      <c r="I427" s="20">
        <v>0</v>
      </c>
      <c r="J427" s="20">
        <v>0</v>
      </c>
      <c r="K427" s="20">
        <v>0</v>
      </c>
      <c r="L427" s="21">
        <f t="shared" si="16"/>
        <v>0</v>
      </c>
      <c r="M427" s="21" t="str">
        <f t="shared" si="17"/>
        <v>**.**</v>
      </c>
    </row>
    <row r="428" spans="2:13" s="3" customFormat="1" ht="10.5">
      <c r="B428" s="19"/>
      <c r="C428" s="19"/>
      <c r="D428" s="19"/>
      <c r="E428" s="19" t="s">
        <v>47</v>
      </c>
      <c r="F428" s="19" t="s">
        <v>48</v>
      </c>
      <c r="G428" s="20">
        <v>305876.99</v>
      </c>
      <c r="H428" s="20">
        <v>0</v>
      </c>
      <c r="I428" s="20">
        <v>0</v>
      </c>
      <c r="J428" s="20">
        <v>0</v>
      </c>
      <c r="K428" s="20">
        <v>0</v>
      </c>
      <c r="L428" s="21" t="str">
        <f t="shared" si="16"/>
        <v>**.**</v>
      </c>
      <c r="M428" s="21" t="str">
        <f t="shared" si="17"/>
        <v>**.**</v>
      </c>
    </row>
    <row r="429" spans="2:13" s="3" customFormat="1" ht="10.5">
      <c r="B429" s="19"/>
      <c r="C429" s="19"/>
      <c r="D429" s="19"/>
      <c r="E429" s="19" t="s">
        <v>836</v>
      </c>
      <c r="F429" s="19" t="s">
        <v>837</v>
      </c>
      <c r="G429" s="20">
        <v>50000</v>
      </c>
      <c r="H429" s="20">
        <v>0</v>
      </c>
      <c r="I429" s="20">
        <v>0</v>
      </c>
      <c r="J429" s="20">
        <v>0</v>
      </c>
      <c r="K429" s="20">
        <v>0</v>
      </c>
      <c r="L429" s="21" t="str">
        <f t="shared" si="16"/>
        <v>**.**</v>
      </c>
      <c r="M429" s="21" t="str">
        <f t="shared" si="17"/>
        <v>**.**</v>
      </c>
    </row>
    <row r="430" spans="1:13" s="2" customFormat="1" ht="15.75">
      <c r="A430" s="22" t="s">
        <v>1108</v>
      </c>
      <c r="B430" s="22"/>
      <c r="C430" s="22"/>
      <c r="D430" s="22" t="s">
        <v>88</v>
      </c>
      <c r="E430" s="22"/>
      <c r="F430" s="22" t="s">
        <v>1499</v>
      </c>
      <c r="G430" s="23">
        <f>+G431</f>
        <v>40000</v>
      </c>
      <c r="H430" s="23">
        <f>+H431</f>
        <v>16800</v>
      </c>
      <c r="I430" s="23">
        <f>+I431</f>
        <v>16800</v>
      </c>
      <c r="J430" s="23">
        <f>+J431</f>
        <v>6000</v>
      </c>
      <c r="K430" s="23">
        <f>+K431</f>
        <v>6000</v>
      </c>
      <c r="L430" s="24">
        <f t="shared" si="16"/>
        <v>100</v>
      </c>
      <c r="M430" s="24">
        <f t="shared" si="17"/>
        <v>100</v>
      </c>
    </row>
    <row r="431" spans="2:13" s="3" customFormat="1" ht="10.5">
      <c r="B431" s="19"/>
      <c r="C431" s="19"/>
      <c r="D431" s="19"/>
      <c r="E431" s="19" t="s">
        <v>1017</v>
      </c>
      <c r="F431" s="19" t="s">
        <v>1018</v>
      </c>
      <c r="G431" s="20">
        <v>40000</v>
      </c>
      <c r="H431" s="20">
        <v>16800</v>
      </c>
      <c r="I431" s="20">
        <v>16800</v>
      </c>
      <c r="J431" s="20">
        <v>6000</v>
      </c>
      <c r="K431" s="20">
        <v>6000</v>
      </c>
      <c r="L431" s="21">
        <f t="shared" si="16"/>
        <v>100</v>
      </c>
      <c r="M431" s="21">
        <f t="shared" si="17"/>
        <v>100</v>
      </c>
    </row>
    <row r="432" spans="1:13" s="2" customFormat="1" ht="15.75">
      <c r="A432" s="22" t="s">
        <v>1111</v>
      </c>
      <c r="B432" s="22"/>
      <c r="C432" s="22"/>
      <c r="D432" s="22" t="s">
        <v>1143</v>
      </c>
      <c r="E432" s="22"/>
      <c r="F432" s="22" t="s">
        <v>1265</v>
      </c>
      <c r="G432" s="23">
        <f>+G433</f>
        <v>0</v>
      </c>
      <c r="H432" s="23">
        <f>+H433</f>
        <v>25000</v>
      </c>
      <c r="I432" s="23">
        <f>+I433</f>
        <v>25000</v>
      </c>
      <c r="J432" s="23">
        <f>+J433</f>
        <v>0</v>
      </c>
      <c r="K432" s="23">
        <f>+K433</f>
        <v>0</v>
      </c>
      <c r="L432" s="24">
        <f t="shared" si="16"/>
        <v>100</v>
      </c>
      <c r="M432" s="24" t="str">
        <f t="shared" si="17"/>
        <v>**.**</v>
      </c>
    </row>
    <row r="433" spans="2:13" s="3" customFormat="1" ht="10.5">
      <c r="B433" s="19"/>
      <c r="C433" s="19"/>
      <c r="D433" s="19"/>
      <c r="E433" s="19" t="s">
        <v>749</v>
      </c>
      <c r="F433" s="19" t="s">
        <v>750</v>
      </c>
      <c r="G433" s="20">
        <v>0</v>
      </c>
      <c r="H433" s="20">
        <v>25000</v>
      </c>
      <c r="I433" s="20">
        <v>25000</v>
      </c>
      <c r="J433" s="20">
        <v>0</v>
      </c>
      <c r="K433" s="20">
        <v>0</v>
      </c>
      <c r="L433" s="21">
        <f t="shared" si="16"/>
        <v>100</v>
      </c>
      <c r="M433" s="21" t="str">
        <f t="shared" si="17"/>
        <v>**.**</v>
      </c>
    </row>
    <row r="434" spans="1:13" s="2" customFormat="1" ht="15.75">
      <c r="A434" s="22" t="s">
        <v>1113</v>
      </c>
      <c r="B434" s="22"/>
      <c r="C434" s="22"/>
      <c r="D434" s="22" t="s">
        <v>1032</v>
      </c>
      <c r="E434" s="22"/>
      <c r="F434" s="22" t="s">
        <v>1033</v>
      </c>
      <c r="G434" s="23">
        <f>+G435</f>
        <v>95000</v>
      </c>
      <c r="H434" s="23">
        <f>+H435</f>
        <v>96710</v>
      </c>
      <c r="I434" s="23">
        <f>+I435</f>
        <v>96710</v>
      </c>
      <c r="J434" s="23">
        <f>+J435</f>
        <v>98741</v>
      </c>
      <c r="K434" s="23">
        <f>+K435</f>
        <v>98741</v>
      </c>
      <c r="L434" s="24">
        <f t="shared" si="16"/>
        <v>100</v>
      </c>
      <c r="M434" s="24">
        <f t="shared" si="17"/>
        <v>100</v>
      </c>
    </row>
    <row r="435" spans="2:13" s="3" customFormat="1" ht="10.5">
      <c r="B435" s="19"/>
      <c r="C435" s="19"/>
      <c r="D435" s="19"/>
      <c r="E435" s="19" t="s">
        <v>739</v>
      </c>
      <c r="F435" s="19" t="s">
        <v>740</v>
      </c>
      <c r="G435" s="20">
        <v>95000</v>
      </c>
      <c r="H435" s="20">
        <v>96710</v>
      </c>
      <c r="I435" s="20">
        <v>96710</v>
      </c>
      <c r="J435" s="20">
        <v>98741</v>
      </c>
      <c r="K435" s="20">
        <v>98741</v>
      </c>
      <c r="L435" s="21">
        <f t="shared" si="16"/>
        <v>100</v>
      </c>
      <c r="M435" s="21">
        <f t="shared" si="17"/>
        <v>100</v>
      </c>
    </row>
    <row r="436" spans="1:13" s="2" customFormat="1" ht="15.75">
      <c r="A436" s="22" t="s">
        <v>1117</v>
      </c>
      <c r="B436" s="22"/>
      <c r="C436" s="22"/>
      <c r="D436" s="22" t="s">
        <v>1035</v>
      </c>
      <c r="E436" s="22"/>
      <c r="F436" s="22" t="s">
        <v>1036</v>
      </c>
      <c r="G436" s="23">
        <f>+G437</f>
        <v>9100</v>
      </c>
      <c r="H436" s="23">
        <f>+H437</f>
        <v>9264</v>
      </c>
      <c r="I436" s="23">
        <f>+I437</f>
        <v>9264</v>
      </c>
      <c r="J436" s="23">
        <f>+J437</f>
        <v>9459</v>
      </c>
      <c r="K436" s="23">
        <f>+K437</f>
        <v>9459</v>
      </c>
      <c r="L436" s="24">
        <f t="shared" si="16"/>
        <v>100</v>
      </c>
      <c r="M436" s="24">
        <f t="shared" si="17"/>
        <v>100</v>
      </c>
    </row>
    <row r="437" spans="2:13" s="3" customFormat="1" ht="10.5">
      <c r="B437" s="19"/>
      <c r="C437" s="19"/>
      <c r="D437" s="19"/>
      <c r="E437" s="19" t="s">
        <v>739</v>
      </c>
      <c r="F437" s="19" t="s">
        <v>740</v>
      </c>
      <c r="G437" s="20">
        <v>9100</v>
      </c>
      <c r="H437" s="20">
        <v>9264</v>
      </c>
      <c r="I437" s="20">
        <v>9264</v>
      </c>
      <c r="J437" s="20">
        <v>9459</v>
      </c>
      <c r="K437" s="20">
        <v>9459</v>
      </c>
      <c r="L437" s="21">
        <f t="shared" si="16"/>
        <v>100</v>
      </c>
      <c r="M437" s="21">
        <f t="shared" si="17"/>
        <v>100</v>
      </c>
    </row>
    <row r="438" spans="1:13" s="2" customFormat="1" ht="15.75">
      <c r="A438" s="22" t="s">
        <v>1119</v>
      </c>
      <c r="B438" s="22"/>
      <c r="C438" s="22"/>
      <c r="D438" s="22" t="s">
        <v>1038</v>
      </c>
      <c r="E438" s="22"/>
      <c r="F438" s="22" t="s">
        <v>1500</v>
      </c>
      <c r="G438" s="23">
        <f>+G439+G440</f>
        <v>18400</v>
      </c>
      <c r="H438" s="23">
        <f>+H439+H440</f>
        <v>18731</v>
      </c>
      <c r="I438" s="23">
        <f>+I439+I440</f>
        <v>18731</v>
      </c>
      <c r="J438" s="23">
        <f>+J439+J440</f>
        <v>19125</v>
      </c>
      <c r="K438" s="23">
        <f>+K439+K440</f>
        <v>19125</v>
      </c>
      <c r="L438" s="24">
        <f t="shared" si="16"/>
        <v>100</v>
      </c>
      <c r="M438" s="24">
        <f t="shared" si="17"/>
        <v>100</v>
      </c>
    </row>
    <row r="439" spans="2:13" s="3" customFormat="1" ht="10.5">
      <c r="B439" s="19"/>
      <c r="C439" s="19"/>
      <c r="D439" s="19"/>
      <c r="E439" s="19" t="s">
        <v>739</v>
      </c>
      <c r="F439" s="19" t="s">
        <v>740</v>
      </c>
      <c r="G439" s="20">
        <v>4144.42</v>
      </c>
      <c r="H439" s="20">
        <v>0</v>
      </c>
      <c r="I439" s="20">
        <v>18731</v>
      </c>
      <c r="J439" s="20">
        <v>0</v>
      </c>
      <c r="K439" s="20">
        <v>19125</v>
      </c>
      <c r="L439" s="21" t="str">
        <f t="shared" si="16"/>
        <v>**.**</v>
      </c>
      <c r="M439" s="21" t="str">
        <f t="shared" si="17"/>
        <v>**.**</v>
      </c>
    </row>
    <row r="440" spans="2:13" s="3" customFormat="1" ht="10.5">
      <c r="B440" s="19"/>
      <c r="C440" s="19"/>
      <c r="D440" s="19"/>
      <c r="E440" s="19" t="s">
        <v>889</v>
      </c>
      <c r="F440" s="19" t="s">
        <v>890</v>
      </c>
      <c r="G440" s="20">
        <v>14255.58</v>
      </c>
      <c r="H440" s="20">
        <v>18731</v>
      </c>
      <c r="I440" s="20">
        <v>0</v>
      </c>
      <c r="J440" s="20">
        <v>19125</v>
      </c>
      <c r="K440" s="20">
        <v>0</v>
      </c>
      <c r="L440" s="21">
        <f t="shared" si="16"/>
        <v>0</v>
      </c>
      <c r="M440" s="21">
        <f t="shared" si="17"/>
        <v>0</v>
      </c>
    </row>
    <row r="441" spans="1:13" s="2" customFormat="1" ht="15.75">
      <c r="A441" s="22" t="s">
        <v>5</v>
      </c>
      <c r="B441" s="22"/>
      <c r="C441" s="22"/>
      <c r="D441" s="22" t="s">
        <v>1040</v>
      </c>
      <c r="E441" s="22"/>
      <c r="F441" s="22" t="s">
        <v>1041</v>
      </c>
      <c r="G441" s="23">
        <f>+G442</f>
        <v>4500</v>
      </c>
      <c r="H441" s="23">
        <f>+H442</f>
        <v>4581</v>
      </c>
      <c r="I441" s="23">
        <f>+I442</f>
        <v>4581</v>
      </c>
      <c r="J441" s="23">
        <f>+J442</f>
        <v>4677</v>
      </c>
      <c r="K441" s="23">
        <f>+K442</f>
        <v>4677</v>
      </c>
      <c r="L441" s="24">
        <f t="shared" si="16"/>
        <v>100</v>
      </c>
      <c r="M441" s="24">
        <f t="shared" si="17"/>
        <v>100</v>
      </c>
    </row>
    <row r="442" spans="2:13" s="3" customFormat="1" ht="10.5">
      <c r="B442" s="19"/>
      <c r="C442" s="19"/>
      <c r="D442" s="19"/>
      <c r="E442" s="19" t="s">
        <v>739</v>
      </c>
      <c r="F442" s="19" t="s">
        <v>740</v>
      </c>
      <c r="G442" s="20">
        <v>4500</v>
      </c>
      <c r="H442" s="20">
        <v>4581</v>
      </c>
      <c r="I442" s="20">
        <v>4581</v>
      </c>
      <c r="J442" s="20">
        <v>4677</v>
      </c>
      <c r="K442" s="20">
        <v>4677</v>
      </c>
      <c r="L442" s="21">
        <f t="shared" si="16"/>
        <v>100</v>
      </c>
      <c r="M442" s="21">
        <f t="shared" si="17"/>
        <v>100</v>
      </c>
    </row>
    <row r="443" spans="1:13" s="2" customFormat="1" ht="15.75">
      <c r="A443" s="22" t="s">
        <v>7</v>
      </c>
      <c r="B443" s="22"/>
      <c r="C443" s="22"/>
      <c r="D443" s="22" t="s">
        <v>1043</v>
      </c>
      <c r="E443" s="22"/>
      <c r="F443" s="22" t="s">
        <v>1501</v>
      </c>
      <c r="G443" s="23">
        <f>+G444</f>
        <v>8000</v>
      </c>
      <c r="H443" s="23">
        <f>+H444</f>
        <v>8144</v>
      </c>
      <c r="I443" s="23">
        <f>+I444</f>
        <v>8144</v>
      </c>
      <c r="J443" s="23">
        <f>+J444</f>
        <v>8315</v>
      </c>
      <c r="K443" s="23">
        <f>+K444</f>
        <v>8315</v>
      </c>
      <c r="L443" s="24">
        <f t="shared" si="16"/>
        <v>100</v>
      </c>
      <c r="M443" s="24">
        <f t="shared" si="17"/>
        <v>100</v>
      </c>
    </row>
    <row r="444" spans="2:13" s="3" customFormat="1" ht="10.5">
      <c r="B444" s="19"/>
      <c r="C444" s="19"/>
      <c r="D444" s="19"/>
      <c r="E444" s="19" t="s">
        <v>739</v>
      </c>
      <c r="F444" s="19" t="s">
        <v>740</v>
      </c>
      <c r="G444" s="20">
        <v>8000</v>
      </c>
      <c r="H444" s="20">
        <v>8144</v>
      </c>
      <c r="I444" s="20">
        <v>8144</v>
      </c>
      <c r="J444" s="20">
        <v>8315</v>
      </c>
      <c r="K444" s="20">
        <v>8315</v>
      </c>
      <c r="L444" s="21">
        <f t="shared" si="16"/>
        <v>100</v>
      </c>
      <c r="M444" s="21">
        <f t="shared" si="17"/>
        <v>100</v>
      </c>
    </row>
    <row r="445" spans="1:13" s="2" customFormat="1" ht="15.75">
      <c r="A445" s="22" t="s">
        <v>9</v>
      </c>
      <c r="B445" s="22"/>
      <c r="C445" s="22"/>
      <c r="D445" s="22" t="s">
        <v>1045</v>
      </c>
      <c r="E445" s="22"/>
      <c r="F445" s="22" t="s">
        <v>1502</v>
      </c>
      <c r="G445" s="23">
        <f>+G446</f>
        <v>66300</v>
      </c>
      <c r="H445" s="23">
        <f>+H446</f>
        <v>67493</v>
      </c>
      <c r="I445" s="23">
        <f>+I446</f>
        <v>67493</v>
      </c>
      <c r="J445" s="23">
        <f>+J446</f>
        <v>68911</v>
      </c>
      <c r="K445" s="23">
        <f>+K446</f>
        <v>68911</v>
      </c>
      <c r="L445" s="24">
        <f t="shared" si="16"/>
        <v>100</v>
      </c>
      <c r="M445" s="24">
        <f t="shared" si="17"/>
        <v>100</v>
      </c>
    </row>
    <row r="446" spans="2:13" s="3" customFormat="1" ht="10.5">
      <c r="B446" s="19"/>
      <c r="C446" s="19"/>
      <c r="D446" s="19"/>
      <c r="E446" s="19" t="s">
        <v>739</v>
      </c>
      <c r="F446" s="19" t="s">
        <v>740</v>
      </c>
      <c r="G446" s="20">
        <v>66300</v>
      </c>
      <c r="H446" s="20">
        <v>67493</v>
      </c>
      <c r="I446" s="20">
        <v>67493</v>
      </c>
      <c r="J446" s="20">
        <v>68911</v>
      </c>
      <c r="K446" s="20">
        <v>68911</v>
      </c>
      <c r="L446" s="21">
        <f t="shared" si="16"/>
        <v>100</v>
      </c>
      <c r="M446" s="21">
        <f t="shared" si="17"/>
        <v>100</v>
      </c>
    </row>
    <row r="447" spans="1:13" s="2" customFormat="1" ht="15.75">
      <c r="A447" s="22" t="s">
        <v>12</v>
      </c>
      <c r="B447" s="22"/>
      <c r="C447" s="22"/>
      <c r="D447" s="22" t="s">
        <v>1047</v>
      </c>
      <c r="E447" s="22"/>
      <c r="F447" s="22" t="s">
        <v>1503</v>
      </c>
      <c r="G447" s="23">
        <f>+G448</f>
        <v>15900</v>
      </c>
      <c r="H447" s="23">
        <f>+H448</f>
        <v>16186</v>
      </c>
      <c r="I447" s="23">
        <f>+I448</f>
        <v>16186</v>
      </c>
      <c r="J447" s="23">
        <f>+J448</f>
        <v>16526</v>
      </c>
      <c r="K447" s="23">
        <f>+K448</f>
        <v>16526</v>
      </c>
      <c r="L447" s="24">
        <f t="shared" si="16"/>
        <v>100</v>
      </c>
      <c r="M447" s="24">
        <f t="shared" si="17"/>
        <v>100</v>
      </c>
    </row>
    <row r="448" spans="2:13" s="3" customFormat="1" ht="10.5">
      <c r="B448" s="19"/>
      <c r="C448" s="19"/>
      <c r="D448" s="19"/>
      <c r="E448" s="19" t="s">
        <v>739</v>
      </c>
      <c r="F448" s="19" t="s">
        <v>740</v>
      </c>
      <c r="G448" s="20">
        <v>15900</v>
      </c>
      <c r="H448" s="20">
        <v>16186</v>
      </c>
      <c r="I448" s="20">
        <v>16186</v>
      </c>
      <c r="J448" s="20">
        <v>16526</v>
      </c>
      <c r="K448" s="20">
        <v>16526</v>
      </c>
      <c r="L448" s="21">
        <f t="shared" si="16"/>
        <v>100</v>
      </c>
      <c r="M448" s="21">
        <f t="shared" si="17"/>
        <v>100</v>
      </c>
    </row>
    <row r="449" spans="1:13" s="2" customFormat="1" ht="15.75">
      <c r="A449" s="22" t="s">
        <v>15</v>
      </c>
      <c r="B449" s="22"/>
      <c r="C449" s="22"/>
      <c r="D449" s="22" t="s">
        <v>1049</v>
      </c>
      <c r="E449" s="22"/>
      <c r="F449" s="22" t="s">
        <v>1050</v>
      </c>
      <c r="G449" s="23">
        <f>+G450</f>
        <v>5500</v>
      </c>
      <c r="H449" s="23">
        <f>+H450</f>
        <v>5599</v>
      </c>
      <c r="I449" s="23">
        <f>+I450</f>
        <v>5599</v>
      </c>
      <c r="J449" s="23">
        <f>+J450</f>
        <v>5717</v>
      </c>
      <c r="K449" s="23">
        <f>+K450</f>
        <v>5717</v>
      </c>
      <c r="L449" s="24">
        <f t="shared" si="16"/>
        <v>100</v>
      </c>
      <c r="M449" s="24">
        <f t="shared" si="17"/>
        <v>100</v>
      </c>
    </row>
    <row r="450" spans="2:13" s="3" customFormat="1" ht="10.5">
      <c r="B450" s="19"/>
      <c r="C450" s="19"/>
      <c r="D450" s="19"/>
      <c r="E450" s="19" t="s">
        <v>739</v>
      </c>
      <c r="F450" s="19" t="s">
        <v>740</v>
      </c>
      <c r="G450" s="20">
        <v>5500</v>
      </c>
      <c r="H450" s="20">
        <v>5599</v>
      </c>
      <c r="I450" s="20">
        <v>5599</v>
      </c>
      <c r="J450" s="20">
        <v>5717</v>
      </c>
      <c r="K450" s="20">
        <v>5717</v>
      </c>
      <c r="L450" s="21">
        <f t="shared" si="16"/>
        <v>100</v>
      </c>
      <c r="M450" s="21">
        <f t="shared" si="17"/>
        <v>100</v>
      </c>
    </row>
    <row r="451" spans="1:13" s="2" customFormat="1" ht="15.75">
      <c r="A451" s="22" t="s">
        <v>18</v>
      </c>
      <c r="B451" s="22"/>
      <c r="C451" s="22"/>
      <c r="D451" s="22" t="s">
        <v>1052</v>
      </c>
      <c r="E451" s="22"/>
      <c r="F451" s="22" t="s">
        <v>1504</v>
      </c>
      <c r="G451" s="23">
        <f>+G452</f>
        <v>10700</v>
      </c>
      <c r="H451" s="23">
        <f>+H452</f>
        <v>10893</v>
      </c>
      <c r="I451" s="23">
        <f>+I452</f>
        <v>10893</v>
      </c>
      <c r="J451" s="23">
        <f>+J452</f>
        <v>11121</v>
      </c>
      <c r="K451" s="23">
        <f>+K452</f>
        <v>11121</v>
      </c>
      <c r="L451" s="24">
        <f t="shared" si="16"/>
        <v>100</v>
      </c>
      <c r="M451" s="24">
        <f t="shared" si="17"/>
        <v>100</v>
      </c>
    </row>
    <row r="452" spans="2:13" s="3" customFormat="1" ht="10.5">
      <c r="B452" s="19"/>
      <c r="C452" s="19"/>
      <c r="D452" s="19"/>
      <c r="E452" s="19" t="s">
        <v>889</v>
      </c>
      <c r="F452" s="19" t="s">
        <v>890</v>
      </c>
      <c r="G452" s="20">
        <v>10700</v>
      </c>
      <c r="H452" s="20">
        <v>10893</v>
      </c>
      <c r="I452" s="20">
        <v>10893</v>
      </c>
      <c r="J452" s="20">
        <v>11121</v>
      </c>
      <c r="K452" s="20">
        <v>11121</v>
      </c>
      <c r="L452" s="21">
        <f t="shared" si="16"/>
        <v>100</v>
      </c>
      <c r="M452" s="21">
        <f t="shared" si="17"/>
        <v>100</v>
      </c>
    </row>
    <row r="453" spans="1:13" s="2" customFormat="1" ht="15.75">
      <c r="A453" s="22" t="s">
        <v>20</v>
      </c>
      <c r="B453" s="22"/>
      <c r="C453" s="22"/>
      <c r="D453" s="22" t="s">
        <v>1054</v>
      </c>
      <c r="E453" s="22"/>
      <c r="F453" s="22" t="s">
        <v>1505</v>
      </c>
      <c r="G453" s="23">
        <f>+G454</f>
        <v>2900</v>
      </c>
      <c r="H453" s="23">
        <f>+H454</f>
        <v>2952</v>
      </c>
      <c r="I453" s="23">
        <f>+I454</f>
        <v>2952</v>
      </c>
      <c r="J453" s="23">
        <f>+J454</f>
        <v>3014</v>
      </c>
      <c r="K453" s="23">
        <f>+K454</f>
        <v>3014</v>
      </c>
      <c r="L453" s="24">
        <f t="shared" si="16"/>
        <v>100</v>
      </c>
      <c r="M453" s="24">
        <f t="shared" si="17"/>
        <v>100</v>
      </c>
    </row>
    <row r="454" spans="2:13" s="3" customFormat="1" ht="10.5">
      <c r="B454" s="19"/>
      <c r="C454" s="19"/>
      <c r="D454" s="19"/>
      <c r="E454" s="19" t="s">
        <v>739</v>
      </c>
      <c r="F454" s="19" t="s">
        <v>740</v>
      </c>
      <c r="G454" s="20">
        <v>2900</v>
      </c>
      <c r="H454" s="20">
        <v>2952</v>
      </c>
      <c r="I454" s="20">
        <v>2952</v>
      </c>
      <c r="J454" s="20">
        <v>3014</v>
      </c>
      <c r="K454" s="20">
        <v>3014</v>
      </c>
      <c r="L454" s="21">
        <f t="shared" si="16"/>
        <v>100</v>
      </c>
      <c r="M454" s="21">
        <f t="shared" si="17"/>
        <v>100</v>
      </c>
    </row>
    <row r="455" spans="1:13" s="2" customFormat="1" ht="15.75">
      <c r="A455" s="22" t="s">
        <v>22</v>
      </c>
      <c r="B455" s="22"/>
      <c r="C455" s="22"/>
      <c r="D455" s="22" t="s">
        <v>1056</v>
      </c>
      <c r="E455" s="22"/>
      <c r="F455" s="22" t="s">
        <v>1506</v>
      </c>
      <c r="G455" s="23">
        <f>+G456</f>
        <v>142000</v>
      </c>
      <c r="H455" s="23">
        <f>+H456</f>
        <v>144556</v>
      </c>
      <c r="I455" s="23">
        <f>+I456</f>
        <v>144556</v>
      </c>
      <c r="J455" s="23">
        <f>+J456</f>
        <v>147592</v>
      </c>
      <c r="K455" s="23">
        <f>+K456</f>
        <v>147592</v>
      </c>
      <c r="L455" s="24">
        <f aca="true" t="shared" si="18" ref="L455:L518">IF(H455&lt;&gt;0,I455/H455*100,"**.**")</f>
        <v>100</v>
      </c>
      <c r="M455" s="24">
        <f aca="true" t="shared" si="19" ref="M455:M518">IF(J455&lt;&gt;0,K455/J455*100,"**.**")</f>
        <v>100</v>
      </c>
    </row>
    <row r="456" spans="2:13" s="3" customFormat="1" ht="10.5">
      <c r="B456" s="19"/>
      <c r="C456" s="19"/>
      <c r="D456" s="19"/>
      <c r="E456" s="19" t="s">
        <v>739</v>
      </c>
      <c r="F456" s="19" t="s">
        <v>740</v>
      </c>
      <c r="G456" s="20">
        <v>142000</v>
      </c>
      <c r="H456" s="20">
        <v>144556</v>
      </c>
      <c r="I456" s="20">
        <v>144556</v>
      </c>
      <c r="J456" s="20">
        <v>147592</v>
      </c>
      <c r="K456" s="20">
        <v>147592</v>
      </c>
      <c r="L456" s="21">
        <f t="shared" si="18"/>
        <v>100</v>
      </c>
      <c r="M456" s="21">
        <f t="shared" si="19"/>
        <v>100</v>
      </c>
    </row>
    <row r="457" spans="1:13" s="2" customFormat="1" ht="15.75">
      <c r="A457" s="22" t="s">
        <v>24</v>
      </c>
      <c r="B457" s="22"/>
      <c r="C457" s="22"/>
      <c r="D457" s="22" t="s">
        <v>1058</v>
      </c>
      <c r="E457" s="22"/>
      <c r="F457" s="22" t="s">
        <v>1507</v>
      </c>
      <c r="G457" s="23">
        <f>+G458</f>
        <v>31000</v>
      </c>
      <c r="H457" s="23">
        <f>+H458</f>
        <v>31558</v>
      </c>
      <c r="I457" s="23">
        <f>+I458</f>
        <v>31558</v>
      </c>
      <c r="J457" s="23">
        <f>+J458</f>
        <v>32221</v>
      </c>
      <c r="K457" s="23">
        <f>+K458</f>
        <v>32221</v>
      </c>
      <c r="L457" s="24">
        <f t="shared" si="18"/>
        <v>100</v>
      </c>
      <c r="M457" s="24">
        <f t="shared" si="19"/>
        <v>100</v>
      </c>
    </row>
    <row r="458" spans="2:13" s="3" customFormat="1" ht="10.5">
      <c r="B458" s="19"/>
      <c r="C458" s="19"/>
      <c r="D458" s="19"/>
      <c r="E458" s="19" t="s">
        <v>739</v>
      </c>
      <c r="F458" s="19" t="s">
        <v>740</v>
      </c>
      <c r="G458" s="20">
        <v>31000</v>
      </c>
      <c r="H458" s="20">
        <v>31558</v>
      </c>
      <c r="I458" s="20">
        <v>31558</v>
      </c>
      <c r="J458" s="20">
        <v>32221</v>
      </c>
      <c r="K458" s="20">
        <v>32221</v>
      </c>
      <c r="L458" s="21">
        <f t="shared" si="18"/>
        <v>100</v>
      </c>
      <c r="M458" s="21">
        <f t="shared" si="19"/>
        <v>100</v>
      </c>
    </row>
    <row r="459" spans="1:13" s="2" customFormat="1" ht="15.75">
      <c r="A459" s="22" t="s">
        <v>26</v>
      </c>
      <c r="B459" s="22"/>
      <c r="C459" s="22"/>
      <c r="D459" s="22" t="s">
        <v>1060</v>
      </c>
      <c r="E459" s="22"/>
      <c r="F459" s="22" t="s">
        <v>1061</v>
      </c>
      <c r="G459" s="23">
        <f>+G460</f>
        <v>17600</v>
      </c>
      <c r="H459" s="23">
        <f>+H460</f>
        <v>17917</v>
      </c>
      <c r="I459" s="23">
        <f>+I460</f>
        <v>17917</v>
      </c>
      <c r="J459" s="23">
        <f>+J460</f>
        <v>18293</v>
      </c>
      <c r="K459" s="23">
        <f>+K460</f>
        <v>18293</v>
      </c>
      <c r="L459" s="24">
        <f t="shared" si="18"/>
        <v>100</v>
      </c>
      <c r="M459" s="24">
        <f t="shared" si="19"/>
        <v>100</v>
      </c>
    </row>
    <row r="460" spans="2:13" s="3" customFormat="1" ht="10.5">
      <c r="B460" s="19"/>
      <c r="C460" s="19"/>
      <c r="D460" s="19"/>
      <c r="E460" s="19" t="s">
        <v>739</v>
      </c>
      <c r="F460" s="19" t="s">
        <v>740</v>
      </c>
      <c r="G460" s="20">
        <v>17600</v>
      </c>
      <c r="H460" s="20">
        <v>17917</v>
      </c>
      <c r="I460" s="20">
        <v>17917</v>
      </c>
      <c r="J460" s="20">
        <v>18293</v>
      </c>
      <c r="K460" s="20">
        <v>18293</v>
      </c>
      <c r="L460" s="21">
        <f t="shared" si="18"/>
        <v>100</v>
      </c>
      <c r="M460" s="21">
        <f t="shared" si="19"/>
        <v>100</v>
      </c>
    </row>
    <row r="461" spans="1:13" s="2" customFormat="1" ht="15.75">
      <c r="A461" s="22" t="s">
        <v>28</v>
      </c>
      <c r="B461" s="22"/>
      <c r="C461" s="22"/>
      <c r="D461" s="22" t="s">
        <v>1063</v>
      </c>
      <c r="E461" s="22"/>
      <c r="F461" s="22" t="s">
        <v>1508</v>
      </c>
      <c r="G461" s="23">
        <f>+G462</f>
        <v>28300</v>
      </c>
      <c r="H461" s="23">
        <f>+H462</f>
        <v>28809</v>
      </c>
      <c r="I461" s="23">
        <f>+I462</f>
        <v>28809</v>
      </c>
      <c r="J461" s="23">
        <f>+J462</f>
        <v>29414</v>
      </c>
      <c r="K461" s="23">
        <f>+K462</f>
        <v>29414</v>
      </c>
      <c r="L461" s="24">
        <f t="shared" si="18"/>
        <v>100</v>
      </c>
      <c r="M461" s="24">
        <f t="shared" si="19"/>
        <v>100</v>
      </c>
    </row>
    <row r="462" spans="2:13" s="3" customFormat="1" ht="10.5">
      <c r="B462" s="19"/>
      <c r="C462" s="19"/>
      <c r="D462" s="19"/>
      <c r="E462" s="19" t="s">
        <v>739</v>
      </c>
      <c r="F462" s="19" t="s">
        <v>740</v>
      </c>
      <c r="G462" s="20">
        <v>28300</v>
      </c>
      <c r="H462" s="20">
        <v>28809</v>
      </c>
      <c r="I462" s="20">
        <v>28809</v>
      </c>
      <c r="J462" s="20">
        <v>29414</v>
      </c>
      <c r="K462" s="20">
        <v>29414</v>
      </c>
      <c r="L462" s="21">
        <f t="shared" si="18"/>
        <v>100</v>
      </c>
      <c r="M462" s="21">
        <f t="shared" si="19"/>
        <v>100</v>
      </c>
    </row>
    <row r="463" spans="1:13" s="2" customFormat="1" ht="15.75">
      <c r="A463" s="22" t="s">
        <v>34</v>
      </c>
      <c r="B463" s="22"/>
      <c r="C463" s="22"/>
      <c r="D463" s="22" t="s">
        <v>1065</v>
      </c>
      <c r="E463" s="22"/>
      <c r="F463" s="22" t="s">
        <v>1509</v>
      </c>
      <c r="G463" s="23">
        <f>+G464</f>
        <v>7800</v>
      </c>
      <c r="H463" s="23">
        <f>+H464</f>
        <v>7940</v>
      </c>
      <c r="I463" s="23">
        <f>+I464</f>
        <v>7940</v>
      </c>
      <c r="J463" s="23">
        <f>+J464</f>
        <v>8107</v>
      </c>
      <c r="K463" s="23">
        <f>+K464</f>
        <v>8107</v>
      </c>
      <c r="L463" s="24">
        <f t="shared" si="18"/>
        <v>100</v>
      </c>
      <c r="M463" s="24">
        <f t="shared" si="19"/>
        <v>100</v>
      </c>
    </row>
    <row r="464" spans="2:13" s="3" customFormat="1" ht="10.5">
      <c r="B464" s="19"/>
      <c r="C464" s="19"/>
      <c r="D464" s="19"/>
      <c r="E464" s="19" t="s">
        <v>739</v>
      </c>
      <c r="F464" s="19" t="s">
        <v>740</v>
      </c>
      <c r="G464" s="20">
        <v>7800</v>
      </c>
      <c r="H464" s="20">
        <v>7940</v>
      </c>
      <c r="I464" s="20">
        <v>7940</v>
      </c>
      <c r="J464" s="20">
        <v>8107</v>
      </c>
      <c r="K464" s="20">
        <v>8107</v>
      </c>
      <c r="L464" s="21">
        <f t="shared" si="18"/>
        <v>100</v>
      </c>
      <c r="M464" s="21">
        <f t="shared" si="19"/>
        <v>100</v>
      </c>
    </row>
    <row r="465" spans="1:13" s="2" customFormat="1" ht="15.75">
      <c r="A465" s="22" t="s">
        <v>40</v>
      </c>
      <c r="B465" s="22"/>
      <c r="C465" s="22"/>
      <c r="D465" s="22" t="s">
        <v>89</v>
      </c>
      <c r="E465" s="22"/>
      <c r="F465" s="22" t="s">
        <v>90</v>
      </c>
      <c r="G465" s="23">
        <f>+G466</f>
        <v>15000</v>
      </c>
      <c r="H465" s="23">
        <f>+H466</f>
        <v>0</v>
      </c>
      <c r="I465" s="23">
        <f>+I466</f>
        <v>0</v>
      </c>
      <c r="J465" s="23">
        <f>+J466</f>
        <v>0</v>
      </c>
      <c r="K465" s="23">
        <f>+K466</f>
        <v>0</v>
      </c>
      <c r="L465" s="24" t="str">
        <f t="shared" si="18"/>
        <v>**.**</v>
      </c>
      <c r="M465" s="24" t="str">
        <f t="shared" si="19"/>
        <v>**.**</v>
      </c>
    </row>
    <row r="466" spans="2:13" s="3" customFormat="1" ht="10.5">
      <c r="B466" s="19"/>
      <c r="C466" s="19"/>
      <c r="D466" s="19"/>
      <c r="E466" s="19" t="s">
        <v>889</v>
      </c>
      <c r="F466" s="19" t="s">
        <v>890</v>
      </c>
      <c r="G466" s="20">
        <v>15000</v>
      </c>
      <c r="H466" s="20">
        <v>0</v>
      </c>
      <c r="I466" s="20">
        <v>0</v>
      </c>
      <c r="J466" s="20">
        <v>0</v>
      </c>
      <c r="K466" s="20">
        <v>0</v>
      </c>
      <c r="L466" s="21" t="str">
        <f t="shared" si="18"/>
        <v>**.**</v>
      </c>
      <c r="M466" s="21" t="str">
        <f t="shared" si="19"/>
        <v>**.**</v>
      </c>
    </row>
    <row r="467" spans="1:13" s="2" customFormat="1" ht="15.75">
      <c r="A467" s="22" t="s">
        <v>42</v>
      </c>
      <c r="B467" s="22"/>
      <c r="C467" s="22"/>
      <c r="D467" s="22" t="s">
        <v>1067</v>
      </c>
      <c r="E467" s="22"/>
      <c r="F467" s="22" t="s">
        <v>1510</v>
      </c>
      <c r="G467" s="23">
        <f>+G468</f>
        <v>12700</v>
      </c>
      <c r="H467" s="23">
        <f>+H468</f>
        <v>12929</v>
      </c>
      <c r="I467" s="23">
        <f>+I468</f>
        <v>12929</v>
      </c>
      <c r="J467" s="23">
        <f>+J468</f>
        <v>13200</v>
      </c>
      <c r="K467" s="23">
        <f>+K468</f>
        <v>13200</v>
      </c>
      <c r="L467" s="24">
        <f t="shared" si="18"/>
        <v>100</v>
      </c>
      <c r="M467" s="24">
        <f t="shared" si="19"/>
        <v>100</v>
      </c>
    </row>
    <row r="468" spans="2:13" s="3" customFormat="1" ht="10.5">
      <c r="B468" s="19"/>
      <c r="C468" s="19"/>
      <c r="D468" s="19"/>
      <c r="E468" s="19" t="s">
        <v>739</v>
      </c>
      <c r="F468" s="19" t="s">
        <v>740</v>
      </c>
      <c r="G468" s="20">
        <v>12700</v>
      </c>
      <c r="H468" s="20">
        <v>12929</v>
      </c>
      <c r="I468" s="20">
        <v>12929</v>
      </c>
      <c r="J468" s="20">
        <v>13200</v>
      </c>
      <c r="K468" s="20">
        <v>13200</v>
      </c>
      <c r="L468" s="21">
        <f t="shared" si="18"/>
        <v>100</v>
      </c>
      <c r="M468" s="21">
        <f t="shared" si="19"/>
        <v>100</v>
      </c>
    </row>
    <row r="469" spans="1:13" s="2" customFormat="1" ht="15.75">
      <c r="A469" s="22" t="s">
        <v>45</v>
      </c>
      <c r="B469" s="22"/>
      <c r="C469" s="22"/>
      <c r="D469" s="22" t="s">
        <v>1069</v>
      </c>
      <c r="E469" s="22"/>
      <c r="F469" s="22" t="s">
        <v>1511</v>
      </c>
      <c r="G469" s="23">
        <f>+G470</f>
        <v>3200</v>
      </c>
      <c r="H469" s="23">
        <f>+H470</f>
        <v>3258</v>
      </c>
      <c r="I469" s="23">
        <f>+I470</f>
        <v>3258</v>
      </c>
      <c r="J469" s="23">
        <f>+J470</f>
        <v>3326</v>
      </c>
      <c r="K469" s="23">
        <f>+K470</f>
        <v>3326</v>
      </c>
      <c r="L469" s="24">
        <f t="shared" si="18"/>
        <v>100</v>
      </c>
      <c r="M469" s="24">
        <f t="shared" si="19"/>
        <v>100</v>
      </c>
    </row>
    <row r="470" spans="2:13" s="3" customFormat="1" ht="10.5">
      <c r="B470" s="19"/>
      <c r="C470" s="19"/>
      <c r="D470" s="19"/>
      <c r="E470" s="19" t="s">
        <v>739</v>
      </c>
      <c r="F470" s="19" t="s">
        <v>740</v>
      </c>
      <c r="G470" s="20">
        <v>3200</v>
      </c>
      <c r="H470" s="20">
        <v>3258</v>
      </c>
      <c r="I470" s="20">
        <v>3258</v>
      </c>
      <c r="J470" s="20">
        <v>3326</v>
      </c>
      <c r="K470" s="20">
        <v>3326</v>
      </c>
      <c r="L470" s="21">
        <f t="shared" si="18"/>
        <v>100</v>
      </c>
      <c r="M470" s="21">
        <f t="shared" si="19"/>
        <v>100</v>
      </c>
    </row>
    <row r="471" spans="1:13" s="2" customFormat="1" ht="15.75">
      <c r="A471" s="22" t="s">
        <v>49</v>
      </c>
      <c r="B471" s="22"/>
      <c r="C471" s="22"/>
      <c r="D471" s="22" t="s">
        <v>1071</v>
      </c>
      <c r="E471" s="22"/>
      <c r="F471" s="22" t="s">
        <v>1512</v>
      </c>
      <c r="G471" s="23">
        <f>+G472</f>
        <v>19100</v>
      </c>
      <c r="H471" s="23">
        <f>+H472</f>
        <v>19444</v>
      </c>
      <c r="I471" s="23">
        <f>+I472</f>
        <v>19444</v>
      </c>
      <c r="J471" s="23">
        <f>+J472</f>
        <v>19852</v>
      </c>
      <c r="K471" s="23">
        <f>+K472</f>
        <v>19852</v>
      </c>
      <c r="L471" s="24">
        <f t="shared" si="18"/>
        <v>100</v>
      </c>
      <c r="M471" s="24">
        <f t="shared" si="19"/>
        <v>100</v>
      </c>
    </row>
    <row r="472" spans="2:13" s="3" customFormat="1" ht="10.5">
      <c r="B472" s="19"/>
      <c r="C472" s="19"/>
      <c r="D472" s="19"/>
      <c r="E472" s="19" t="s">
        <v>739</v>
      </c>
      <c r="F472" s="19" t="s">
        <v>740</v>
      </c>
      <c r="G472" s="20">
        <v>19100</v>
      </c>
      <c r="H472" s="20">
        <v>19444</v>
      </c>
      <c r="I472" s="20">
        <v>19444</v>
      </c>
      <c r="J472" s="20">
        <v>19852</v>
      </c>
      <c r="K472" s="20">
        <v>19852</v>
      </c>
      <c r="L472" s="21">
        <f t="shared" si="18"/>
        <v>100</v>
      </c>
      <c r="M472" s="21">
        <f t="shared" si="19"/>
        <v>100</v>
      </c>
    </row>
    <row r="473" spans="1:13" s="2" customFormat="1" ht="15.75">
      <c r="A473" s="22" t="s">
        <v>53</v>
      </c>
      <c r="B473" s="22"/>
      <c r="C473" s="22"/>
      <c r="D473" s="22" t="s">
        <v>1073</v>
      </c>
      <c r="E473" s="22"/>
      <c r="F473" s="22" t="s">
        <v>1074</v>
      </c>
      <c r="G473" s="23">
        <f>+G474</f>
        <v>6200</v>
      </c>
      <c r="H473" s="23">
        <f>+H474</f>
        <v>6312</v>
      </c>
      <c r="I473" s="23">
        <f>+I474</f>
        <v>6312</v>
      </c>
      <c r="J473" s="23">
        <f>+J474</f>
        <v>6444</v>
      </c>
      <c r="K473" s="23">
        <f>+K474</f>
        <v>6444</v>
      </c>
      <c r="L473" s="24">
        <f t="shared" si="18"/>
        <v>100</v>
      </c>
      <c r="M473" s="24">
        <f t="shared" si="19"/>
        <v>100</v>
      </c>
    </row>
    <row r="474" spans="2:13" s="3" customFormat="1" ht="10.5">
      <c r="B474" s="19"/>
      <c r="C474" s="19"/>
      <c r="D474" s="19"/>
      <c r="E474" s="19" t="s">
        <v>739</v>
      </c>
      <c r="F474" s="19" t="s">
        <v>740</v>
      </c>
      <c r="G474" s="20">
        <v>6200</v>
      </c>
      <c r="H474" s="20">
        <v>6312</v>
      </c>
      <c r="I474" s="20">
        <v>6312</v>
      </c>
      <c r="J474" s="20">
        <v>6444</v>
      </c>
      <c r="K474" s="20">
        <v>6444</v>
      </c>
      <c r="L474" s="21">
        <f t="shared" si="18"/>
        <v>100</v>
      </c>
      <c r="M474" s="21">
        <f t="shared" si="19"/>
        <v>100</v>
      </c>
    </row>
    <row r="475" spans="1:13" s="2" customFormat="1" ht="15.75">
      <c r="A475" s="22" t="s">
        <v>57</v>
      </c>
      <c r="B475" s="22"/>
      <c r="C475" s="22"/>
      <c r="D475" s="22" t="s">
        <v>1076</v>
      </c>
      <c r="E475" s="22"/>
      <c r="F475" s="22" t="s">
        <v>1513</v>
      </c>
      <c r="G475" s="23">
        <f>+G476</f>
        <v>6400</v>
      </c>
      <c r="H475" s="23">
        <f>+H476</f>
        <v>6515</v>
      </c>
      <c r="I475" s="23">
        <f>+I476</f>
        <v>6515</v>
      </c>
      <c r="J475" s="23">
        <f>+J476</f>
        <v>6652</v>
      </c>
      <c r="K475" s="23">
        <f>+K476</f>
        <v>6652</v>
      </c>
      <c r="L475" s="24">
        <f t="shared" si="18"/>
        <v>100</v>
      </c>
      <c r="M475" s="24">
        <f t="shared" si="19"/>
        <v>100</v>
      </c>
    </row>
    <row r="476" spans="2:13" s="3" customFormat="1" ht="10.5">
      <c r="B476" s="19"/>
      <c r="C476" s="19"/>
      <c r="D476" s="19"/>
      <c r="E476" s="19" t="s">
        <v>889</v>
      </c>
      <c r="F476" s="19" t="s">
        <v>890</v>
      </c>
      <c r="G476" s="20">
        <v>6400</v>
      </c>
      <c r="H476" s="20">
        <v>6515</v>
      </c>
      <c r="I476" s="20">
        <v>6515</v>
      </c>
      <c r="J476" s="20">
        <v>6652</v>
      </c>
      <c r="K476" s="20">
        <v>6652</v>
      </c>
      <c r="L476" s="21">
        <f t="shared" si="18"/>
        <v>100</v>
      </c>
      <c r="M476" s="21">
        <f t="shared" si="19"/>
        <v>100</v>
      </c>
    </row>
    <row r="477" spans="1:13" s="2" customFormat="1" ht="15.75">
      <c r="A477" s="22" t="s">
        <v>62</v>
      </c>
      <c r="B477" s="22"/>
      <c r="C477" s="22"/>
      <c r="D477" s="22" t="s">
        <v>1078</v>
      </c>
      <c r="E477" s="22"/>
      <c r="F477" s="22" t="s">
        <v>1514</v>
      </c>
      <c r="G477" s="23">
        <f>+G478</f>
        <v>3000</v>
      </c>
      <c r="H477" s="23">
        <f>+H478</f>
        <v>3054</v>
      </c>
      <c r="I477" s="23">
        <f>+I478</f>
        <v>3054</v>
      </c>
      <c r="J477" s="23">
        <f>+J478</f>
        <v>3118</v>
      </c>
      <c r="K477" s="23">
        <f>+K478</f>
        <v>3118</v>
      </c>
      <c r="L477" s="24">
        <f t="shared" si="18"/>
        <v>100</v>
      </c>
      <c r="M477" s="24">
        <f t="shared" si="19"/>
        <v>100</v>
      </c>
    </row>
    <row r="478" spans="2:13" s="3" customFormat="1" ht="10.5">
      <c r="B478" s="19"/>
      <c r="C478" s="19"/>
      <c r="D478" s="19"/>
      <c r="E478" s="19" t="s">
        <v>739</v>
      </c>
      <c r="F478" s="19" t="s">
        <v>740</v>
      </c>
      <c r="G478" s="20">
        <v>3000</v>
      </c>
      <c r="H478" s="20">
        <v>3054</v>
      </c>
      <c r="I478" s="20">
        <v>3054</v>
      </c>
      <c r="J478" s="20">
        <v>3118</v>
      </c>
      <c r="K478" s="20">
        <v>3118</v>
      </c>
      <c r="L478" s="21">
        <f t="shared" si="18"/>
        <v>100</v>
      </c>
      <c r="M478" s="21">
        <f t="shared" si="19"/>
        <v>100</v>
      </c>
    </row>
    <row r="479" spans="1:13" s="2" customFormat="1" ht="15.75">
      <c r="A479" s="22" t="s">
        <v>64</v>
      </c>
      <c r="B479" s="22"/>
      <c r="C479" s="22"/>
      <c r="D479" s="22" t="s">
        <v>1080</v>
      </c>
      <c r="E479" s="22"/>
      <c r="F479" s="22" t="s">
        <v>1515</v>
      </c>
      <c r="G479" s="23">
        <f>+G480</f>
        <v>18800</v>
      </c>
      <c r="H479" s="23">
        <f>+H480</f>
        <v>19138</v>
      </c>
      <c r="I479" s="23">
        <f>+I480</f>
        <v>19138</v>
      </c>
      <c r="J479" s="23">
        <f>+J480</f>
        <v>19540</v>
      </c>
      <c r="K479" s="23">
        <f>+K480</f>
        <v>19540</v>
      </c>
      <c r="L479" s="24">
        <f t="shared" si="18"/>
        <v>100</v>
      </c>
      <c r="M479" s="24">
        <f t="shared" si="19"/>
        <v>100</v>
      </c>
    </row>
    <row r="480" spans="2:13" s="3" customFormat="1" ht="10.5">
      <c r="B480" s="19"/>
      <c r="C480" s="19"/>
      <c r="D480" s="19"/>
      <c r="E480" s="19" t="s">
        <v>739</v>
      </c>
      <c r="F480" s="19" t="s">
        <v>740</v>
      </c>
      <c r="G480" s="20">
        <v>18800</v>
      </c>
      <c r="H480" s="20">
        <v>19138</v>
      </c>
      <c r="I480" s="20">
        <v>19138</v>
      </c>
      <c r="J480" s="20">
        <v>19540</v>
      </c>
      <c r="K480" s="20">
        <v>19540</v>
      </c>
      <c r="L480" s="21">
        <f t="shared" si="18"/>
        <v>100</v>
      </c>
      <c r="M480" s="21">
        <f t="shared" si="19"/>
        <v>100</v>
      </c>
    </row>
    <row r="481" spans="1:13" s="2" customFormat="1" ht="15.75">
      <c r="A481" s="22" t="s">
        <v>67</v>
      </c>
      <c r="B481" s="22"/>
      <c r="C481" s="22"/>
      <c r="D481" s="22" t="s">
        <v>1082</v>
      </c>
      <c r="E481" s="22"/>
      <c r="F481" s="22" t="s">
        <v>1083</v>
      </c>
      <c r="G481" s="23">
        <f>+G482</f>
        <v>39818</v>
      </c>
      <c r="H481" s="23">
        <f>+H482</f>
        <v>40535</v>
      </c>
      <c r="I481" s="23">
        <f>+I482</f>
        <v>40535</v>
      </c>
      <c r="J481" s="23">
        <f>+J482</f>
        <v>41385</v>
      </c>
      <c r="K481" s="23">
        <f>+K482</f>
        <v>41385</v>
      </c>
      <c r="L481" s="24">
        <f t="shared" si="18"/>
        <v>100</v>
      </c>
      <c r="M481" s="24">
        <f t="shared" si="19"/>
        <v>100</v>
      </c>
    </row>
    <row r="482" spans="2:13" s="3" customFormat="1" ht="10.5">
      <c r="B482" s="19"/>
      <c r="C482" s="19"/>
      <c r="D482" s="19"/>
      <c r="E482" s="19" t="s">
        <v>739</v>
      </c>
      <c r="F482" s="19" t="s">
        <v>740</v>
      </c>
      <c r="G482" s="20">
        <v>39818</v>
      </c>
      <c r="H482" s="20">
        <v>40535</v>
      </c>
      <c r="I482" s="20">
        <v>40535</v>
      </c>
      <c r="J482" s="20">
        <v>41385</v>
      </c>
      <c r="K482" s="20">
        <v>41385</v>
      </c>
      <c r="L482" s="21">
        <f t="shared" si="18"/>
        <v>100</v>
      </c>
      <c r="M482" s="21">
        <f t="shared" si="19"/>
        <v>100</v>
      </c>
    </row>
    <row r="483" spans="1:13" s="2" customFormat="1" ht="15.75">
      <c r="A483" s="22" t="s">
        <v>69</v>
      </c>
      <c r="B483" s="22"/>
      <c r="C483" s="22"/>
      <c r="D483" s="22" t="s">
        <v>1085</v>
      </c>
      <c r="E483" s="22"/>
      <c r="F483" s="22" t="s">
        <v>1086</v>
      </c>
      <c r="G483" s="23">
        <f>+G484</f>
        <v>2700</v>
      </c>
      <c r="H483" s="23">
        <f>+H484</f>
        <v>2749</v>
      </c>
      <c r="I483" s="23">
        <f>+I484</f>
        <v>2749</v>
      </c>
      <c r="J483" s="23">
        <f>+J484</f>
        <v>2806</v>
      </c>
      <c r="K483" s="23">
        <f>+K484</f>
        <v>2806</v>
      </c>
      <c r="L483" s="24">
        <f t="shared" si="18"/>
        <v>100</v>
      </c>
      <c r="M483" s="24">
        <f t="shared" si="19"/>
        <v>100</v>
      </c>
    </row>
    <row r="484" spans="2:13" s="3" customFormat="1" ht="10.5">
      <c r="B484" s="19"/>
      <c r="C484" s="19"/>
      <c r="D484" s="19"/>
      <c r="E484" s="19" t="s">
        <v>739</v>
      </c>
      <c r="F484" s="19" t="s">
        <v>740</v>
      </c>
      <c r="G484" s="20">
        <v>2700</v>
      </c>
      <c r="H484" s="20">
        <v>2749</v>
      </c>
      <c r="I484" s="20">
        <v>2749</v>
      </c>
      <c r="J484" s="20">
        <v>2806</v>
      </c>
      <c r="K484" s="20">
        <v>2806</v>
      </c>
      <c r="L484" s="21">
        <f t="shared" si="18"/>
        <v>100</v>
      </c>
      <c r="M484" s="21">
        <f t="shared" si="19"/>
        <v>100</v>
      </c>
    </row>
    <row r="485" spans="1:13" s="2" customFormat="1" ht="15.75">
      <c r="A485" s="22" t="s">
        <v>72</v>
      </c>
      <c r="B485" s="22"/>
      <c r="C485" s="22"/>
      <c r="D485" s="22" t="s">
        <v>1088</v>
      </c>
      <c r="E485" s="22"/>
      <c r="F485" s="22" t="s">
        <v>1516</v>
      </c>
      <c r="G485" s="23">
        <f>+G486+G487</f>
        <v>8800</v>
      </c>
      <c r="H485" s="23">
        <f>+H486+H487</f>
        <v>8958</v>
      </c>
      <c r="I485" s="23">
        <f>+I486+I487</f>
        <v>8958</v>
      </c>
      <c r="J485" s="23">
        <f>+J486+J487</f>
        <v>9147</v>
      </c>
      <c r="K485" s="23">
        <f>+K486+K487</f>
        <v>9147</v>
      </c>
      <c r="L485" s="24">
        <f t="shared" si="18"/>
        <v>100</v>
      </c>
      <c r="M485" s="24">
        <f t="shared" si="19"/>
        <v>100</v>
      </c>
    </row>
    <row r="486" spans="2:13" s="3" customFormat="1" ht="10.5">
      <c r="B486" s="19"/>
      <c r="C486" s="19"/>
      <c r="D486" s="19"/>
      <c r="E486" s="19" t="s">
        <v>739</v>
      </c>
      <c r="F486" s="19" t="s">
        <v>740</v>
      </c>
      <c r="G486" s="20">
        <v>852.21</v>
      </c>
      <c r="H486" s="20">
        <v>0</v>
      </c>
      <c r="I486" s="20">
        <v>8958</v>
      </c>
      <c r="J486" s="20">
        <v>0</v>
      </c>
      <c r="K486" s="20">
        <v>9147</v>
      </c>
      <c r="L486" s="21" t="str">
        <f t="shared" si="18"/>
        <v>**.**</v>
      </c>
      <c r="M486" s="21" t="str">
        <f t="shared" si="19"/>
        <v>**.**</v>
      </c>
    </row>
    <row r="487" spans="2:13" s="3" customFormat="1" ht="10.5">
      <c r="B487" s="19"/>
      <c r="C487" s="19"/>
      <c r="D487" s="19"/>
      <c r="E487" s="19" t="s">
        <v>889</v>
      </c>
      <c r="F487" s="19" t="s">
        <v>890</v>
      </c>
      <c r="G487" s="20">
        <v>7947.79</v>
      </c>
      <c r="H487" s="20">
        <v>8958</v>
      </c>
      <c r="I487" s="20">
        <v>0</v>
      </c>
      <c r="J487" s="20">
        <v>9147</v>
      </c>
      <c r="K487" s="20">
        <v>0</v>
      </c>
      <c r="L487" s="21">
        <f t="shared" si="18"/>
        <v>0</v>
      </c>
      <c r="M487" s="21">
        <f t="shared" si="19"/>
        <v>0</v>
      </c>
    </row>
    <row r="488" spans="1:13" s="2" customFormat="1" ht="15.75">
      <c r="A488" s="22" t="s">
        <v>75</v>
      </c>
      <c r="B488" s="22"/>
      <c r="C488" s="22"/>
      <c r="D488" s="22" t="s">
        <v>1090</v>
      </c>
      <c r="E488" s="22"/>
      <c r="F488" s="22" t="s">
        <v>1517</v>
      </c>
      <c r="G488" s="23">
        <f>+G489</f>
        <v>2000</v>
      </c>
      <c r="H488" s="23">
        <f>+H489</f>
        <v>2036</v>
      </c>
      <c r="I488" s="23">
        <f>+I489</f>
        <v>2036</v>
      </c>
      <c r="J488" s="23">
        <f>+J489</f>
        <v>2079</v>
      </c>
      <c r="K488" s="23">
        <f>+K489</f>
        <v>2079</v>
      </c>
      <c r="L488" s="24">
        <f t="shared" si="18"/>
        <v>100</v>
      </c>
      <c r="M488" s="24">
        <f t="shared" si="19"/>
        <v>100</v>
      </c>
    </row>
    <row r="489" spans="2:13" s="3" customFormat="1" ht="10.5">
      <c r="B489" s="19"/>
      <c r="C489" s="19"/>
      <c r="D489" s="19"/>
      <c r="E489" s="19" t="s">
        <v>739</v>
      </c>
      <c r="F489" s="19" t="s">
        <v>740</v>
      </c>
      <c r="G489" s="20">
        <v>2000</v>
      </c>
      <c r="H489" s="20">
        <v>2036</v>
      </c>
      <c r="I489" s="20">
        <v>2036</v>
      </c>
      <c r="J489" s="20">
        <v>2079</v>
      </c>
      <c r="K489" s="20">
        <v>2079</v>
      </c>
      <c r="L489" s="21">
        <f t="shared" si="18"/>
        <v>100</v>
      </c>
      <c r="M489" s="21">
        <f t="shared" si="19"/>
        <v>100</v>
      </c>
    </row>
    <row r="490" spans="1:13" s="2" customFormat="1" ht="15.75">
      <c r="A490" s="22" t="s">
        <v>78</v>
      </c>
      <c r="B490" s="22"/>
      <c r="C490" s="22"/>
      <c r="D490" s="22" t="s">
        <v>1144</v>
      </c>
      <c r="E490" s="22"/>
      <c r="F490" s="22" t="s">
        <v>1145</v>
      </c>
      <c r="G490" s="23">
        <f>+G491</f>
        <v>0</v>
      </c>
      <c r="H490" s="23">
        <f>+H491</f>
        <v>20000</v>
      </c>
      <c r="I490" s="23">
        <f>+I491</f>
        <v>20000</v>
      </c>
      <c r="J490" s="23">
        <f>+J491</f>
        <v>0</v>
      </c>
      <c r="K490" s="23">
        <f>+K491</f>
        <v>0</v>
      </c>
      <c r="L490" s="24">
        <f t="shared" si="18"/>
        <v>100</v>
      </c>
      <c r="M490" s="24" t="str">
        <f t="shared" si="19"/>
        <v>**.**</v>
      </c>
    </row>
    <row r="491" spans="2:13" s="3" customFormat="1" ht="10.5">
      <c r="B491" s="19"/>
      <c r="C491" s="19"/>
      <c r="D491" s="19"/>
      <c r="E491" s="19" t="s">
        <v>889</v>
      </c>
      <c r="F491" s="19" t="s">
        <v>890</v>
      </c>
      <c r="G491" s="20">
        <v>0</v>
      </c>
      <c r="H491" s="20">
        <v>20000</v>
      </c>
      <c r="I491" s="20">
        <v>20000</v>
      </c>
      <c r="J491" s="20">
        <v>0</v>
      </c>
      <c r="K491" s="20">
        <v>0</v>
      </c>
      <c r="L491" s="21">
        <f t="shared" si="18"/>
        <v>100</v>
      </c>
      <c r="M491" s="21" t="str">
        <f t="shared" si="19"/>
        <v>**.**</v>
      </c>
    </row>
    <row r="492" spans="1:13" s="2" customFormat="1" ht="15.75">
      <c r="A492" s="22" t="s">
        <v>150</v>
      </c>
      <c r="B492" s="22"/>
      <c r="C492" s="22"/>
      <c r="D492" s="22" t="s">
        <v>1092</v>
      </c>
      <c r="E492" s="22"/>
      <c r="F492" s="22" t="s">
        <v>1518</v>
      </c>
      <c r="G492" s="23">
        <f>+G493</f>
        <v>42200</v>
      </c>
      <c r="H492" s="23">
        <f>+H493</f>
        <v>42960</v>
      </c>
      <c r="I492" s="23">
        <f>+I493</f>
        <v>42960</v>
      </c>
      <c r="J492" s="23">
        <f>+J493</f>
        <v>43862</v>
      </c>
      <c r="K492" s="23">
        <f>+K493</f>
        <v>43862</v>
      </c>
      <c r="L492" s="24">
        <f t="shared" si="18"/>
        <v>100</v>
      </c>
      <c r="M492" s="24">
        <f t="shared" si="19"/>
        <v>100</v>
      </c>
    </row>
    <row r="493" spans="2:13" s="3" customFormat="1" ht="10.5">
      <c r="B493" s="19"/>
      <c r="C493" s="19"/>
      <c r="D493" s="19"/>
      <c r="E493" s="19" t="s">
        <v>739</v>
      </c>
      <c r="F493" s="19" t="s">
        <v>740</v>
      </c>
      <c r="G493" s="20">
        <v>42200</v>
      </c>
      <c r="H493" s="20">
        <v>42960</v>
      </c>
      <c r="I493" s="20">
        <v>42960</v>
      </c>
      <c r="J493" s="20">
        <v>43862</v>
      </c>
      <c r="K493" s="20">
        <v>43862</v>
      </c>
      <c r="L493" s="21">
        <f t="shared" si="18"/>
        <v>100</v>
      </c>
      <c r="M493" s="21">
        <f t="shared" si="19"/>
        <v>100</v>
      </c>
    </row>
    <row r="494" spans="1:13" s="2" customFormat="1" ht="15.75">
      <c r="A494" s="22" t="s">
        <v>153</v>
      </c>
      <c r="B494" s="22"/>
      <c r="C494" s="22"/>
      <c r="D494" s="22" t="s">
        <v>1094</v>
      </c>
      <c r="E494" s="22"/>
      <c r="F494" s="22" t="s">
        <v>1095</v>
      </c>
      <c r="G494" s="23">
        <f>+G495</f>
        <v>10906</v>
      </c>
      <c r="H494" s="23">
        <f>+H495</f>
        <v>11102</v>
      </c>
      <c r="I494" s="23">
        <f>+I495</f>
        <v>11102</v>
      </c>
      <c r="J494" s="23">
        <f>+J495</f>
        <v>11335</v>
      </c>
      <c r="K494" s="23">
        <f>+K495</f>
        <v>11335</v>
      </c>
      <c r="L494" s="24">
        <f t="shared" si="18"/>
        <v>100</v>
      </c>
      <c r="M494" s="24">
        <f t="shared" si="19"/>
        <v>100</v>
      </c>
    </row>
    <row r="495" spans="2:13" s="3" customFormat="1" ht="10.5">
      <c r="B495" s="19"/>
      <c r="C495" s="19"/>
      <c r="D495" s="19"/>
      <c r="E495" s="19" t="s">
        <v>739</v>
      </c>
      <c r="F495" s="19" t="s">
        <v>740</v>
      </c>
      <c r="G495" s="20">
        <v>10906</v>
      </c>
      <c r="H495" s="20">
        <v>11102</v>
      </c>
      <c r="I495" s="20">
        <v>11102</v>
      </c>
      <c r="J495" s="20">
        <v>11335</v>
      </c>
      <c r="K495" s="20">
        <v>11335</v>
      </c>
      <c r="L495" s="21">
        <f t="shared" si="18"/>
        <v>100</v>
      </c>
      <c r="M495" s="21">
        <f t="shared" si="19"/>
        <v>100</v>
      </c>
    </row>
    <row r="496" spans="1:13" s="2" customFormat="1" ht="15.75">
      <c r="A496" s="22" t="s">
        <v>155</v>
      </c>
      <c r="B496" s="22"/>
      <c r="C496" s="22"/>
      <c r="D496" s="22" t="s">
        <v>1097</v>
      </c>
      <c r="E496" s="22"/>
      <c r="F496" s="22" t="s">
        <v>1098</v>
      </c>
      <c r="G496" s="23">
        <f>+G497</f>
        <v>2400</v>
      </c>
      <c r="H496" s="23">
        <f>+H497</f>
        <v>2443</v>
      </c>
      <c r="I496" s="23">
        <f>+I497</f>
        <v>2443</v>
      </c>
      <c r="J496" s="23">
        <f>+J497</f>
        <v>2494</v>
      </c>
      <c r="K496" s="23">
        <f>+K497</f>
        <v>2494</v>
      </c>
      <c r="L496" s="24">
        <f t="shared" si="18"/>
        <v>100</v>
      </c>
      <c r="M496" s="24">
        <f t="shared" si="19"/>
        <v>100</v>
      </c>
    </row>
    <row r="497" spans="2:13" s="3" customFormat="1" ht="10.5">
      <c r="B497" s="19"/>
      <c r="C497" s="19"/>
      <c r="D497" s="19"/>
      <c r="E497" s="19" t="s">
        <v>739</v>
      </c>
      <c r="F497" s="19" t="s">
        <v>740</v>
      </c>
      <c r="G497" s="20">
        <v>2400</v>
      </c>
      <c r="H497" s="20">
        <v>2443</v>
      </c>
      <c r="I497" s="20">
        <v>2443</v>
      </c>
      <c r="J497" s="20">
        <v>2494</v>
      </c>
      <c r="K497" s="20">
        <v>2494</v>
      </c>
      <c r="L497" s="21">
        <f t="shared" si="18"/>
        <v>100</v>
      </c>
      <c r="M497" s="21">
        <f t="shared" si="19"/>
        <v>100</v>
      </c>
    </row>
    <row r="498" spans="1:13" s="2" customFormat="1" ht="15.75">
      <c r="A498" s="22" t="s">
        <v>158</v>
      </c>
      <c r="B498" s="22"/>
      <c r="C498" s="22"/>
      <c r="D498" s="22" t="s">
        <v>1100</v>
      </c>
      <c r="E498" s="22"/>
      <c r="F498" s="22" t="s">
        <v>1519</v>
      </c>
      <c r="G498" s="23">
        <f>+G499+G500+G501</f>
        <v>5900</v>
      </c>
      <c r="H498" s="23">
        <f>+H499+H500+H501</f>
        <v>6006</v>
      </c>
      <c r="I498" s="23">
        <f>+I499+I500+I501</f>
        <v>6006</v>
      </c>
      <c r="J498" s="23">
        <f>+J499+J500+J501</f>
        <v>6132</v>
      </c>
      <c r="K498" s="23">
        <f>+K499+K500+K501</f>
        <v>6132</v>
      </c>
      <c r="L498" s="24">
        <f t="shared" si="18"/>
        <v>100</v>
      </c>
      <c r="M498" s="24">
        <f t="shared" si="19"/>
        <v>100</v>
      </c>
    </row>
    <row r="499" spans="2:13" s="3" customFormat="1" ht="10.5">
      <c r="B499" s="19"/>
      <c r="C499" s="19"/>
      <c r="D499" s="19"/>
      <c r="E499" s="19" t="s">
        <v>639</v>
      </c>
      <c r="F499" s="19" t="s">
        <v>640</v>
      </c>
      <c r="G499" s="20">
        <v>0</v>
      </c>
      <c r="H499" s="20">
        <v>0</v>
      </c>
      <c r="I499" s="20">
        <v>6006</v>
      </c>
      <c r="J499" s="20">
        <v>0</v>
      </c>
      <c r="K499" s="20">
        <v>3600</v>
      </c>
      <c r="L499" s="21" t="str">
        <f t="shared" si="18"/>
        <v>**.**</v>
      </c>
      <c r="M499" s="21" t="str">
        <f t="shared" si="19"/>
        <v>**.**</v>
      </c>
    </row>
    <row r="500" spans="2:13" s="3" customFormat="1" ht="10.5">
      <c r="B500" s="19"/>
      <c r="C500" s="19"/>
      <c r="D500" s="19"/>
      <c r="E500" s="19" t="s">
        <v>635</v>
      </c>
      <c r="F500" s="19" t="s">
        <v>636</v>
      </c>
      <c r="G500" s="20">
        <v>3673.34</v>
      </c>
      <c r="H500" s="20">
        <v>6006</v>
      </c>
      <c r="I500" s="20">
        <v>0</v>
      </c>
      <c r="J500" s="20">
        <v>3600</v>
      </c>
      <c r="K500" s="20">
        <v>0</v>
      </c>
      <c r="L500" s="21">
        <f t="shared" si="18"/>
        <v>0</v>
      </c>
      <c r="M500" s="21">
        <f t="shared" si="19"/>
        <v>0</v>
      </c>
    </row>
    <row r="501" spans="2:13" s="3" customFormat="1" ht="10.5">
      <c r="B501" s="19"/>
      <c r="C501" s="19"/>
      <c r="D501" s="19"/>
      <c r="E501" s="19" t="s">
        <v>1017</v>
      </c>
      <c r="F501" s="19" t="s">
        <v>1018</v>
      </c>
      <c r="G501" s="20">
        <v>2226.66</v>
      </c>
      <c r="H501" s="20">
        <v>0</v>
      </c>
      <c r="I501" s="20">
        <v>0</v>
      </c>
      <c r="J501" s="20">
        <v>2532</v>
      </c>
      <c r="K501" s="20">
        <v>2532</v>
      </c>
      <c r="L501" s="21" t="str">
        <f t="shared" si="18"/>
        <v>**.**</v>
      </c>
      <c r="M501" s="21">
        <f t="shared" si="19"/>
        <v>100</v>
      </c>
    </row>
    <row r="502" spans="1:13" s="2" customFormat="1" ht="15.75">
      <c r="A502" s="22" t="s">
        <v>161</v>
      </c>
      <c r="B502" s="22"/>
      <c r="C502" s="22"/>
      <c r="D502" s="22" t="s">
        <v>1102</v>
      </c>
      <c r="E502" s="22"/>
      <c r="F502" s="22" t="s">
        <v>1520</v>
      </c>
      <c r="G502" s="23">
        <f>+G503</f>
        <v>1500</v>
      </c>
      <c r="H502" s="23">
        <f>+H503</f>
        <v>1527</v>
      </c>
      <c r="I502" s="23">
        <f>+I503</f>
        <v>1527</v>
      </c>
      <c r="J502" s="23">
        <f>+J503</f>
        <v>1559</v>
      </c>
      <c r="K502" s="23">
        <f>+K503</f>
        <v>1559</v>
      </c>
      <c r="L502" s="24">
        <f t="shared" si="18"/>
        <v>100</v>
      </c>
      <c r="M502" s="24">
        <f t="shared" si="19"/>
        <v>100</v>
      </c>
    </row>
    <row r="503" spans="2:13" s="3" customFormat="1" ht="10.5">
      <c r="B503" s="19"/>
      <c r="C503" s="19"/>
      <c r="D503" s="19"/>
      <c r="E503" s="19" t="s">
        <v>739</v>
      </c>
      <c r="F503" s="19" t="s">
        <v>740</v>
      </c>
      <c r="G503" s="20">
        <v>1500</v>
      </c>
      <c r="H503" s="20">
        <v>1527</v>
      </c>
      <c r="I503" s="20">
        <v>1527</v>
      </c>
      <c r="J503" s="20">
        <v>1559</v>
      </c>
      <c r="K503" s="20">
        <v>1559</v>
      </c>
      <c r="L503" s="21">
        <f t="shared" si="18"/>
        <v>100</v>
      </c>
      <c r="M503" s="21">
        <f t="shared" si="19"/>
        <v>100</v>
      </c>
    </row>
    <row r="504" spans="1:13" s="2" customFormat="1" ht="15.75">
      <c r="A504" s="22" t="s">
        <v>164</v>
      </c>
      <c r="B504" s="22"/>
      <c r="C504" s="22"/>
      <c r="D504" s="22" t="s">
        <v>1104</v>
      </c>
      <c r="E504" s="22"/>
      <c r="F504" s="22" t="s">
        <v>1521</v>
      </c>
      <c r="G504" s="23">
        <f>+G505</f>
        <v>4200</v>
      </c>
      <c r="H504" s="23">
        <f>+H505</f>
        <v>4276</v>
      </c>
      <c r="I504" s="23">
        <f>+I505</f>
        <v>4276</v>
      </c>
      <c r="J504" s="23">
        <f>+J505</f>
        <v>4365</v>
      </c>
      <c r="K504" s="23">
        <f>+K505</f>
        <v>4365</v>
      </c>
      <c r="L504" s="24">
        <f t="shared" si="18"/>
        <v>100</v>
      </c>
      <c r="M504" s="24">
        <f t="shared" si="19"/>
        <v>100</v>
      </c>
    </row>
    <row r="505" spans="2:13" s="3" customFormat="1" ht="10.5">
      <c r="B505" s="19"/>
      <c r="C505" s="19"/>
      <c r="D505" s="19"/>
      <c r="E505" s="19" t="s">
        <v>889</v>
      </c>
      <c r="F505" s="19" t="s">
        <v>890</v>
      </c>
      <c r="G505" s="20">
        <v>4200</v>
      </c>
      <c r="H505" s="20">
        <v>4276</v>
      </c>
      <c r="I505" s="20">
        <v>4276</v>
      </c>
      <c r="J505" s="20">
        <v>4365</v>
      </c>
      <c r="K505" s="20">
        <v>4365</v>
      </c>
      <c r="L505" s="21">
        <f t="shared" si="18"/>
        <v>100</v>
      </c>
      <c r="M505" s="21">
        <f t="shared" si="19"/>
        <v>100</v>
      </c>
    </row>
    <row r="506" spans="1:13" s="2" customFormat="1" ht="15.75">
      <c r="A506" s="22" t="s">
        <v>167</v>
      </c>
      <c r="B506" s="22"/>
      <c r="C506" s="22"/>
      <c r="D506" s="22" t="s">
        <v>1106</v>
      </c>
      <c r="E506" s="22"/>
      <c r="F506" s="22" t="s">
        <v>1107</v>
      </c>
      <c r="G506" s="23">
        <f>+G507</f>
        <v>10900</v>
      </c>
      <c r="H506" s="23">
        <f>+H507</f>
        <v>11096</v>
      </c>
      <c r="I506" s="23">
        <f>+I507</f>
        <v>11096</v>
      </c>
      <c r="J506" s="23">
        <f>+J507</f>
        <v>11329</v>
      </c>
      <c r="K506" s="23">
        <f>+K507</f>
        <v>11329</v>
      </c>
      <c r="L506" s="24">
        <f t="shared" si="18"/>
        <v>100</v>
      </c>
      <c r="M506" s="24">
        <f t="shared" si="19"/>
        <v>100</v>
      </c>
    </row>
    <row r="507" spans="2:13" s="3" customFormat="1" ht="10.5">
      <c r="B507" s="19"/>
      <c r="C507" s="19"/>
      <c r="D507" s="19"/>
      <c r="E507" s="19" t="s">
        <v>639</v>
      </c>
      <c r="F507" s="19" t="s">
        <v>640</v>
      </c>
      <c r="G507" s="20">
        <v>10900</v>
      </c>
      <c r="H507" s="20">
        <v>11096</v>
      </c>
      <c r="I507" s="20">
        <v>11096</v>
      </c>
      <c r="J507" s="20">
        <v>11329</v>
      </c>
      <c r="K507" s="20">
        <v>11329</v>
      </c>
      <c r="L507" s="21">
        <f t="shared" si="18"/>
        <v>100</v>
      </c>
      <c r="M507" s="21">
        <f t="shared" si="19"/>
        <v>100</v>
      </c>
    </row>
    <row r="508" spans="1:13" s="2" customFormat="1" ht="15.75">
      <c r="A508" s="22" t="s">
        <v>172</v>
      </c>
      <c r="B508" s="22"/>
      <c r="C508" s="22"/>
      <c r="D508" s="22" t="s">
        <v>1109</v>
      </c>
      <c r="E508" s="22"/>
      <c r="F508" s="22" t="s">
        <v>1110</v>
      </c>
      <c r="G508" s="23">
        <f>+G509</f>
        <v>3100</v>
      </c>
      <c r="H508" s="23">
        <f>+H509</f>
        <v>4100</v>
      </c>
      <c r="I508" s="23">
        <f>+I509</f>
        <v>4100</v>
      </c>
      <c r="J508" s="23">
        <f>+J509</f>
        <v>4186</v>
      </c>
      <c r="K508" s="23">
        <f>+K509</f>
        <v>4186</v>
      </c>
      <c r="L508" s="24">
        <f t="shared" si="18"/>
        <v>100</v>
      </c>
      <c r="M508" s="24">
        <f t="shared" si="19"/>
        <v>100</v>
      </c>
    </row>
    <row r="509" spans="2:13" s="3" customFormat="1" ht="10.5">
      <c r="B509" s="19"/>
      <c r="C509" s="19"/>
      <c r="D509" s="19"/>
      <c r="E509" s="19" t="s">
        <v>739</v>
      </c>
      <c r="F509" s="19" t="s">
        <v>740</v>
      </c>
      <c r="G509" s="20">
        <v>3100</v>
      </c>
      <c r="H509" s="20">
        <v>4100</v>
      </c>
      <c r="I509" s="20">
        <v>4100</v>
      </c>
      <c r="J509" s="20">
        <v>4186</v>
      </c>
      <c r="K509" s="20">
        <v>4186</v>
      </c>
      <c r="L509" s="21">
        <f t="shared" si="18"/>
        <v>100</v>
      </c>
      <c r="M509" s="21">
        <f t="shared" si="19"/>
        <v>100</v>
      </c>
    </row>
    <row r="510" spans="1:13" s="2" customFormat="1" ht="15.75">
      <c r="A510" s="22" t="s">
        <v>175</v>
      </c>
      <c r="B510" s="22"/>
      <c r="C510" s="22"/>
      <c r="D510" s="22" t="s">
        <v>1112</v>
      </c>
      <c r="E510" s="22"/>
      <c r="F510" s="22" t="s">
        <v>1522</v>
      </c>
      <c r="G510" s="23">
        <f>+G511</f>
        <v>321000</v>
      </c>
      <c r="H510" s="23">
        <f>+H511</f>
        <v>325464</v>
      </c>
      <c r="I510" s="23">
        <f>+I511</f>
        <v>325464</v>
      </c>
      <c r="J510" s="23">
        <f>+J511</f>
        <v>330341</v>
      </c>
      <c r="K510" s="23">
        <f>+K511</f>
        <v>330341</v>
      </c>
      <c r="L510" s="24">
        <f t="shared" si="18"/>
        <v>100</v>
      </c>
      <c r="M510" s="24">
        <f t="shared" si="19"/>
        <v>100</v>
      </c>
    </row>
    <row r="511" spans="2:13" s="3" customFormat="1" ht="10.5">
      <c r="B511" s="19"/>
      <c r="C511" s="19"/>
      <c r="D511" s="19"/>
      <c r="E511" s="19" t="s">
        <v>1017</v>
      </c>
      <c r="F511" s="19" t="s">
        <v>1018</v>
      </c>
      <c r="G511" s="20">
        <v>321000</v>
      </c>
      <c r="H511" s="20">
        <v>325464</v>
      </c>
      <c r="I511" s="20">
        <v>325464</v>
      </c>
      <c r="J511" s="20">
        <v>330341</v>
      </c>
      <c r="K511" s="20">
        <v>330341</v>
      </c>
      <c r="L511" s="21">
        <f t="shared" si="18"/>
        <v>100</v>
      </c>
      <c r="M511" s="21">
        <f t="shared" si="19"/>
        <v>100</v>
      </c>
    </row>
    <row r="512" spans="1:13" s="2" customFormat="1" ht="15.75">
      <c r="A512" s="22" t="s">
        <v>178</v>
      </c>
      <c r="B512" s="22"/>
      <c r="C512" s="22"/>
      <c r="D512" s="22" t="s">
        <v>1114</v>
      </c>
      <c r="E512" s="22"/>
      <c r="F512" s="22" t="s">
        <v>1523</v>
      </c>
      <c r="G512" s="23">
        <f>+G513</f>
        <v>14000</v>
      </c>
      <c r="H512" s="23">
        <f>+H513</f>
        <v>8000</v>
      </c>
      <c r="I512" s="23">
        <f>+I513</f>
        <v>8000</v>
      </c>
      <c r="J512" s="23">
        <f>+J513</f>
        <v>9000</v>
      </c>
      <c r="K512" s="23">
        <f>+K513</f>
        <v>9000</v>
      </c>
      <c r="L512" s="24">
        <f t="shared" si="18"/>
        <v>100</v>
      </c>
      <c r="M512" s="24">
        <f t="shared" si="19"/>
        <v>100</v>
      </c>
    </row>
    <row r="513" spans="2:13" s="3" customFormat="1" ht="10.5">
      <c r="B513" s="19"/>
      <c r="C513" s="19"/>
      <c r="D513" s="19"/>
      <c r="E513" s="19" t="s">
        <v>1115</v>
      </c>
      <c r="F513" s="19" t="s">
        <v>1116</v>
      </c>
      <c r="G513" s="20">
        <v>14000</v>
      </c>
      <c r="H513" s="20">
        <v>8000</v>
      </c>
      <c r="I513" s="20">
        <v>8000</v>
      </c>
      <c r="J513" s="20">
        <v>9000</v>
      </c>
      <c r="K513" s="20">
        <v>9000</v>
      </c>
      <c r="L513" s="21">
        <f t="shared" si="18"/>
        <v>100</v>
      </c>
      <c r="M513" s="21">
        <f t="shared" si="19"/>
        <v>100</v>
      </c>
    </row>
    <row r="514" spans="1:13" s="2" customFormat="1" ht="15.75">
      <c r="A514" s="22" t="s">
        <v>180</v>
      </c>
      <c r="B514" s="22"/>
      <c r="C514" s="22"/>
      <c r="D514" s="22" t="s">
        <v>1118</v>
      </c>
      <c r="E514" s="22"/>
      <c r="F514" s="22" t="s">
        <v>1524</v>
      </c>
      <c r="G514" s="23">
        <f>+G515</f>
        <v>100000</v>
      </c>
      <c r="H514" s="23">
        <f>+H515</f>
        <v>100000</v>
      </c>
      <c r="I514" s="23">
        <f>+I515</f>
        <v>100000</v>
      </c>
      <c r="J514" s="23">
        <f>+J515</f>
        <v>110000</v>
      </c>
      <c r="K514" s="23">
        <f>+K515</f>
        <v>110000</v>
      </c>
      <c r="L514" s="24">
        <f t="shared" si="18"/>
        <v>100</v>
      </c>
      <c r="M514" s="24">
        <f t="shared" si="19"/>
        <v>100</v>
      </c>
    </row>
    <row r="515" spans="2:13" s="3" customFormat="1" ht="10.5">
      <c r="B515" s="19"/>
      <c r="C515" s="19"/>
      <c r="D515" s="19"/>
      <c r="E515" s="19" t="s">
        <v>834</v>
      </c>
      <c r="F515" s="19" t="s">
        <v>835</v>
      </c>
      <c r="G515" s="20">
        <v>100000</v>
      </c>
      <c r="H515" s="20">
        <v>100000</v>
      </c>
      <c r="I515" s="20">
        <v>100000</v>
      </c>
      <c r="J515" s="20">
        <v>110000</v>
      </c>
      <c r="K515" s="20">
        <v>110000</v>
      </c>
      <c r="L515" s="21">
        <f t="shared" si="18"/>
        <v>100</v>
      </c>
      <c r="M515" s="21">
        <f t="shared" si="19"/>
        <v>100</v>
      </c>
    </row>
    <row r="516" spans="1:13" s="2" customFormat="1" ht="15.75">
      <c r="A516" s="22" t="s">
        <v>182</v>
      </c>
      <c r="B516" s="22"/>
      <c r="C516" s="22"/>
      <c r="D516" s="22" t="s">
        <v>91</v>
      </c>
      <c r="E516" s="22"/>
      <c r="F516" s="22" t="s">
        <v>1525</v>
      </c>
      <c r="G516" s="23">
        <f>+G517</f>
        <v>4000</v>
      </c>
      <c r="H516" s="23">
        <f>+H517</f>
        <v>4000</v>
      </c>
      <c r="I516" s="23">
        <f>+I517</f>
        <v>4000</v>
      </c>
      <c r="J516" s="23">
        <f>+J517</f>
        <v>0</v>
      </c>
      <c r="K516" s="23">
        <f>+K517</f>
        <v>0</v>
      </c>
      <c r="L516" s="24">
        <f t="shared" si="18"/>
        <v>100</v>
      </c>
      <c r="M516" s="24" t="str">
        <f t="shared" si="19"/>
        <v>**.**</v>
      </c>
    </row>
    <row r="517" spans="2:13" s="3" customFormat="1" ht="10.5">
      <c r="B517" s="19"/>
      <c r="C517" s="19"/>
      <c r="D517" s="19"/>
      <c r="E517" s="19" t="s">
        <v>889</v>
      </c>
      <c r="F517" s="19" t="s">
        <v>890</v>
      </c>
      <c r="G517" s="20">
        <v>4000</v>
      </c>
      <c r="H517" s="20">
        <v>4000</v>
      </c>
      <c r="I517" s="20">
        <v>4000</v>
      </c>
      <c r="J517" s="20">
        <v>0</v>
      </c>
      <c r="K517" s="20">
        <v>0</v>
      </c>
      <c r="L517" s="21">
        <f t="shared" si="18"/>
        <v>100</v>
      </c>
      <c r="M517" s="21" t="str">
        <f t="shared" si="19"/>
        <v>**.**</v>
      </c>
    </row>
    <row r="518" spans="1:13" s="2" customFormat="1" ht="15.75">
      <c r="A518" s="22" t="s">
        <v>184</v>
      </c>
      <c r="B518" s="22"/>
      <c r="C518" s="22"/>
      <c r="D518" s="22" t="s">
        <v>0</v>
      </c>
      <c r="E518" s="22"/>
      <c r="F518" s="22" t="s">
        <v>1</v>
      </c>
      <c r="G518" s="23">
        <f>+G519</f>
        <v>10000</v>
      </c>
      <c r="H518" s="23">
        <f>+H519</f>
        <v>1000</v>
      </c>
      <c r="I518" s="23">
        <f>+I519</f>
        <v>1000</v>
      </c>
      <c r="J518" s="23">
        <f>+J519</f>
        <v>10000</v>
      </c>
      <c r="K518" s="23">
        <f>+K519</f>
        <v>10000</v>
      </c>
      <c r="L518" s="24">
        <f t="shared" si="18"/>
        <v>100</v>
      </c>
      <c r="M518" s="24">
        <f t="shared" si="19"/>
        <v>100</v>
      </c>
    </row>
    <row r="519" spans="2:13" s="3" customFormat="1" ht="10.5">
      <c r="B519" s="19"/>
      <c r="C519" s="19"/>
      <c r="D519" s="19"/>
      <c r="E519" s="19" t="s">
        <v>2</v>
      </c>
      <c r="F519" s="19" t="s">
        <v>3</v>
      </c>
      <c r="G519" s="20">
        <v>10000</v>
      </c>
      <c r="H519" s="20">
        <v>1000</v>
      </c>
      <c r="I519" s="20">
        <v>1000</v>
      </c>
      <c r="J519" s="20">
        <v>10000</v>
      </c>
      <c r="K519" s="20">
        <v>10000</v>
      </c>
      <c r="L519" s="21">
        <f aca="true" t="shared" si="20" ref="L519:L582">IF(H519&lt;&gt;0,I519/H519*100,"**.**")</f>
        <v>100</v>
      </c>
      <c r="M519" s="21">
        <f aca="true" t="shared" si="21" ref="M519:M582">IF(J519&lt;&gt;0,K519/J519*100,"**.**")</f>
        <v>100</v>
      </c>
    </row>
    <row r="520" spans="2:13" s="3" customFormat="1" ht="10.5">
      <c r="B520" s="19"/>
      <c r="C520" s="19" t="s">
        <v>653</v>
      </c>
      <c r="D520" s="19"/>
      <c r="E520" s="19"/>
      <c r="F520" s="19" t="s">
        <v>4</v>
      </c>
      <c r="G520" s="20">
        <f>+G521+G523+G525+G527+G529+G531+G533+G535+G538+G541+G543+G546+G548+G550</f>
        <v>535795</v>
      </c>
      <c r="H520" s="20">
        <f>+H521+H523+H525+H527+H529+H531+H533+H535+H538+H541+H543+H546+H548+H550</f>
        <v>523477</v>
      </c>
      <c r="I520" s="20">
        <f>+I521+I523+I525+I527+I529+I531+I533+I535+I538+I541+I543+I546+I548+I550</f>
        <v>553477</v>
      </c>
      <c r="J520" s="20">
        <f>+J521+J523+J525+J527+J529+J531+J533+J535+J538+J541+J543+J546+J548+J550</f>
        <v>545627</v>
      </c>
      <c r="K520" s="20">
        <f>+K521+K523+K525+K527+K529+K531+K533+K535+K538+K541+K543+K546+K548+K550</f>
        <v>555627</v>
      </c>
      <c r="L520" s="21">
        <f t="shared" si="20"/>
        <v>105.73091081365563</v>
      </c>
      <c r="M520" s="21">
        <f t="shared" si="21"/>
        <v>101.83275387764901</v>
      </c>
    </row>
    <row r="521" spans="1:13" s="2" customFormat="1" ht="15.75">
      <c r="A521" s="22" t="s">
        <v>186</v>
      </c>
      <c r="B521" s="22"/>
      <c r="C521" s="22"/>
      <c r="D521" s="22" t="s">
        <v>6</v>
      </c>
      <c r="E521" s="22"/>
      <c r="F521" s="22" t="s">
        <v>1397</v>
      </c>
      <c r="G521" s="23">
        <f>+G522</f>
        <v>95800</v>
      </c>
      <c r="H521" s="23">
        <f>+H522</f>
        <v>110000</v>
      </c>
      <c r="I521" s="23">
        <f>+I522</f>
        <v>110000</v>
      </c>
      <c r="J521" s="23">
        <f>+J522</f>
        <v>118436</v>
      </c>
      <c r="K521" s="23">
        <f>+K522</f>
        <v>118436</v>
      </c>
      <c r="L521" s="24">
        <f t="shared" si="20"/>
        <v>100</v>
      </c>
      <c r="M521" s="24">
        <f t="shared" si="21"/>
        <v>100</v>
      </c>
    </row>
    <row r="522" spans="2:13" s="3" customFormat="1" ht="10.5">
      <c r="B522" s="19"/>
      <c r="C522" s="19"/>
      <c r="D522" s="19"/>
      <c r="E522" s="19" t="s">
        <v>1017</v>
      </c>
      <c r="F522" s="19" t="s">
        <v>1018</v>
      </c>
      <c r="G522" s="20">
        <v>95800</v>
      </c>
      <c r="H522" s="20">
        <v>110000</v>
      </c>
      <c r="I522" s="20">
        <v>110000</v>
      </c>
      <c r="J522" s="20">
        <v>118436</v>
      </c>
      <c r="K522" s="20">
        <v>118436</v>
      </c>
      <c r="L522" s="21">
        <f t="shared" si="20"/>
        <v>100</v>
      </c>
      <c r="M522" s="21">
        <f t="shared" si="21"/>
        <v>100</v>
      </c>
    </row>
    <row r="523" spans="1:13" s="2" customFormat="1" ht="15.75">
      <c r="A523" s="22" t="s">
        <v>189</v>
      </c>
      <c r="B523" s="22"/>
      <c r="C523" s="22"/>
      <c r="D523" s="22" t="s">
        <v>8</v>
      </c>
      <c r="E523" s="22"/>
      <c r="F523" s="22" t="s">
        <v>1398</v>
      </c>
      <c r="G523" s="23">
        <f>+G524</f>
        <v>17000</v>
      </c>
      <c r="H523" s="23">
        <f>+H524</f>
        <v>22000</v>
      </c>
      <c r="I523" s="23">
        <f>+I524</f>
        <v>32000</v>
      </c>
      <c r="J523" s="23">
        <f>+J524</f>
        <v>22462</v>
      </c>
      <c r="K523" s="23">
        <f>+K524</f>
        <v>32462</v>
      </c>
      <c r="L523" s="24">
        <f t="shared" si="20"/>
        <v>145.45454545454547</v>
      </c>
      <c r="M523" s="24">
        <f t="shared" si="21"/>
        <v>144.51963315822277</v>
      </c>
    </row>
    <row r="524" spans="2:13" s="3" customFormat="1" ht="10.5">
      <c r="B524" s="19"/>
      <c r="C524" s="19"/>
      <c r="D524" s="19"/>
      <c r="E524" s="19" t="s">
        <v>803</v>
      </c>
      <c r="F524" s="19" t="s">
        <v>804</v>
      </c>
      <c r="G524" s="20">
        <v>17000</v>
      </c>
      <c r="H524" s="20">
        <v>22000</v>
      </c>
      <c r="I524" s="20">
        <v>32000</v>
      </c>
      <c r="J524" s="20">
        <v>22462</v>
      </c>
      <c r="K524" s="20">
        <v>32462</v>
      </c>
      <c r="L524" s="21">
        <f t="shared" si="20"/>
        <v>145.45454545454547</v>
      </c>
      <c r="M524" s="21">
        <f t="shared" si="21"/>
        <v>144.51963315822277</v>
      </c>
    </row>
    <row r="525" spans="1:13" s="2" customFormat="1" ht="15.75">
      <c r="A525" s="22" t="s">
        <v>193</v>
      </c>
      <c r="B525" s="22"/>
      <c r="C525" s="22"/>
      <c r="D525" s="22" t="s">
        <v>10</v>
      </c>
      <c r="E525" s="22"/>
      <c r="F525" s="22" t="s">
        <v>11</v>
      </c>
      <c r="G525" s="23">
        <f>+G526</f>
        <v>11600</v>
      </c>
      <c r="H525" s="23">
        <f>+H526</f>
        <v>11809</v>
      </c>
      <c r="I525" s="23">
        <f>+I526</f>
        <v>11809</v>
      </c>
      <c r="J525" s="23">
        <f>+J526</f>
        <v>12057</v>
      </c>
      <c r="K525" s="23">
        <f>+K526</f>
        <v>12057</v>
      </c>
      <c r="L525" s="24">
        <f t="shared" si="20"/>
        <v>100</v>
      </c>
      <c r="M525" s="24">
        <f t="shared" si="21"/>
        <v>100</v>
      </c>
    </row>
    <row r="526" spans="2:13" s="3" customFormat="1" ht="10.5">
      <c r="B526" s="19"/>
      <c r="C526" s="19"/>
      <c r="D526" s="19"/>
      <c r="E526" s="19" t="s">
        <v>643</v>
      </c>
      <c r="F526" s="19" t="s">
        <v>644</v>
      </c>
      <c r="G526" s="20">
        <v>11600</v>
      </c>
      <c r="H526" s="20">
        <v>11809</v>
      </c>
      <c r="I526" s="20">
        <v>11809</v>
      </c>
      <c r="J526" s="20">
        <v>12057</v>
      </c>
      <c r="K526" s="20">
        <v>12057</v>
      </c>
      <c r="L526" s="21">
        <f t="shared" si="20"/>
        <v>100</v>
      </c>
      <c r="M526" s="21">
        <f t="shared" si="21"/>
        <v>100</v>
      </c>
    </row>
    <row r="527" spans="1:13" s="2" customFormat="1" ht="15.75">
      <c r="A527" s="22" t="s">
        <v>196</v>
      </c>
      <c r="B527" s="22"/>
      <c r="C527" s="22"/>
      <c r="D527" s="22" t="s">
        <v>13</v>
      </c>
      <c r="E527" s="22"/>
      <c r="F527" s="22" t="s">
        <v>14</v>
      </c>
      <c r="G527" s="23">
        <f>+G528</f>
        <v>10400</v>
      </c>
      <c r="H527" s="23">
        <f>+H528</f>
        <v>10587</v>
      </c>
      <c r="I527" s="23">
        <f>+I528</f>
        <v>10587</v>
      </c>
      <c r="J527" s="23">
        <f>+J528</f>
        <v>10810</v>
      </c>
      <c r="K527" s="23">
        <f>+K528</f>
        <v>10810</v>
      </c>
      <c r="L527" s="24">
        <f t="shared" si="20"/>
        <v>100</v>
      </c>
      <c r="M527" s="24">
        <f t="shared" si="21"/>
        <v>100</v>
      </c>
    </row>
    <row r="528" spans="2:13" s="3" customFormat="1" ht="10.5">
      <c r="B528" s="19"/>
      <c r="C528" s="19"/>
      <c r="D528" s="19"/>
      <c r="E528" s="19" t="s">
        <v>1017</v>
      </c>
      <c r="F528" s="19" t="s">
        <v>1018</v>
      </c>
      <c r="G528" s="20">
        <v>10400</v>
      </c>
      <c r="H528" s="20">
        <v>10587</v>
      </c>
      <c r="I528" s="20">
        <v>10587</v>
      </c>
      <c r="J528" s="20">
        <v>10810</v>
      </c>
      <c r="K528" s="20">
        <v>10810</v>
      </c>
      <c r="L528" s="21">
        <f t="shared" si="20"/>
        <v>100</v>
      </c>
      <c r="M528" s="21">
        <f t="shared" si="21"/>
        <v>100</v>
      </c>
    </row>
    <row r="529" spans="1:13" s="2" customFormat="1" ht="15.75">
      <c r="A529" s="22" t="s">
        <v>198</v>
      </c>
      <c r="B529" s="22"/>
      <c r="C529" s="22"/>
      <c r="D529" s="22" t="s">
        <v>16</v>
      </c>
      <c r="E529" s="22"/>
      <c r="F529" s="22" t="s">
        <v>17</v>
      </c>
      <c r="G529" s="23">
        <f>+G530</f>
        <v>12800</v>
      </c>
      <c r="H529" s="23">
        <f>+H530</f>
        <v>13030</v>
      </c>
      <c r="I529" s="23">
        <f>+I530</f>
        <v>13030</v>
      </c>
      <c r="J529" s="23">
        <f>+J530</f>
        <v>13304</v>
      </c>
      <c r="K529" s="23">
        <f>+K530</f>
        <v>13304</v>
      </c>
      <c r="L529" s="24">
        <f t="shared" si="20"/>
        <v>100</v>
      </c>
      <c r="M529" s="24">
        <f t="shared" si="21"/>
        <v>100</v>
      </c>
    </row>
    <row r="530" spans="2:13" s="3" customFormat="1" ht="10.5">
      <c r="B530" s="19"/>
      <c r="C530" s="19"/>
      <c r="D530" s="19"/>
      <c r="E530" s="19" t="s">
        <v>643</v>
      </c>
      <c r="F530" s="19" t="s">
        <v>644</v>
      </c>
      <c r="G530" s="20">
        <v>12800</v>
      </c>
      <c r="H530" s="20">
        <v>13030</v>
      </c>
      <c r="I530" s="20">
        <v>13030</v>
      </c>
      <c r="J530" s="20">
        <v>13304</v>
      </c>
      <c r="K530" s="20">
        <v>13304</v>
      </c>
      <c r="L530" s="21">
        <f t="shared" si="20"/>
        <v>100</v>
      </c>
      <c r="M530" s="21">
        <f t="shared" si="21"/>
        <v>100</v>
      </c>
    </row>
    <row r="531" spans="1:13" s="2" customFormat="1" ht="15.75">
      <c r="A531" s="22" t="s">
        <v>200</v>
      </c>
      <c r="B531" s="22"/>
      <c r="C531" s="22"/>
      <c r="D531" s="22" t="s">
        <v>19</v>
      </c>
      <c r="E531" s="22"/>
      <c r="F531" s="22" t="s">
        <v>1399</v>
      </c>
      <c r="G531" s="23">
        <f>+G532</f>
        <v>55000</v>
      </c>
      <c r="H531" s="23">
        <f>+H532</f>
        <v>55990</v>
      </c>
      <c r="I531" s="23">
        <f>+I532</f>
        <v>55990</v>
      </c>
      <c r="J531" s="23">
        <f>+J532</f>
        <v>60000</v>
      </c>
      <c r="K531" s="23">
        <f>+K532</f>
        <v>60000</v>
      </c>
      <c r="L531" s="24">
        <f t="shared" si="20"/>
        <v>100</v>
      </c>
      <c r="M531" s="24">
        <f t="shared" si="21"/>
        <v>100</v>
      </c>
    </row>
    <row r="532" spans="2:13" s="3" customFormat="1" ht="10.5">
      <c r="B532" s="19"/>
      <c r="C532" s="19"/>
      <c r="D532" s="19"/>
      <c r="E532" s="19" t="s">
        <v>1017</v>
      </c>
      <c r="F532" s="19" t="s">
        <v>1018</v>
      </c>
      <c r="G532" s="20">
        <v>55000</v>
      </c>
      <c r="H532" s="20">
        <v>55990</v>
      </c>
      <c r="I532" s="20">
        <v>55990</v>
      </c>
      <c r="J532" s="20">
        <v>60000</v>
      </c>
      <c r="K532" s="20">
        <v>60000</v>
      </c>
      <c r="L532" s="21">
        <f t="shared" si="20"/>
        <v>100</v>
      </c>
      <c r="M532" s="21">
        <f t="shared" si="21"/>
        <v>100</v>
      </c>
    </row>
    <row r="533" spans="1:13" s="2" customFormat="1" ht="15.75">
      <c r="A533" s="22" t="s">
        <v>202</v>
      </c>
      <c r="B533" s="22"/>
      <c r="C533" s="22"/>
      <c r="D533" s="22" t="s">
        <v>21</v>
      </c>
      <c r="E533" s="22"/>
      <c r="F533" s="22" t="s">
        <v>1400</v>
      </c>
      <c r="G533" s="23">
        <f>+G534</f>
        <v>135000</v>
      </c>
      <c r="H533" s="23">
        <f>+H534</f>
        <v>137430</v>
      </c>
      <c r="I533" s="23">
        <f>+I534</f>
        <v>137430</v>
      </c>
      <c r="J533" s="23">
        <f>+J534</f>
        <v>140316</v>
      </c>
      <c r="K533" s="23">
        <f>+K534</f>
        <v>140316</v>
      </c>
      <c r="L533" s="24">
        <f t="shared" si="20"/>
        <v>100</v>
      </c>
      <c r="M533" s="24">
        <f t="shared" si="21"/>
        <v>100</v>
      </c>
    </row>
    <row r="534" spans="2:13" s="3" customFormat="1" ht="10.5">
      <c r="B534" s="19"/>
      <c r="C534" s="19"/>
      <c r="D534" s="19"/>
      <c r="E534" s="19" t="s">
        <v>1017</v>
      </c>
      <c r="F534" s="19" t="s">
        <v>1018</v>
      </c>
      <c r="G534" s="20">
        <v>135000</v>
      </c>
      <c r="H534" s="20">
        <v>137430</v>
      </c>
      <c r="I534" s="20">
        <v>137430</v>
      </c>
      <c r="J534" s="20">
        <v>140316</v>
      </c>
      <c r="K534" s="20">
        <v>140316</v>
      </c>
      <c r="L534" s="21">
        <f t="shared" si="20"/>
        <v>100</v>
      </c>
      <c r="M534" s="21">
        <f t="shared" si="21"/>
        <v>100</v>
      </c>
    </row>
    <row r="535" spans="1:13" s="2" customFormat="1" ht="15.75">
      <c r="A535" s="22" t="s">
        <v>206</v>
      </c>
      <c r="B535" s="22"/>
      <c r="C535" s="22"/>
      <c r="D535" s="22" t="s">
        <v>23</v>
      </c>
      <c r="E535" s="22"/>
      <c r="F535" s="22" t="s">
        <v>1401</v>
      </c>
      <c r="G535" s="23">
        <f>+G536+G537</f>
        <v>106000</v>
      </c>
      <c r="H535" s="23">
        <f>+H536+H537</f>
        <v>99200</v>
      </c>
      <c r="I535" s="23">
        <f>+I536+I537</f>
        <v>99200</v>
      </c>
      <c r="J535" s="23">
        <f>+J536+J537</f>
        <v>101700</v>
      </c>
      <c r="K535" s="23">
        <f>+K536+K537</f>
        <v>101700</v>
      </c>
      <c r="L535" s="24">
        <f t="shared" si="20"/>
        <v>100</v>
      </c>
      <c r="M535" s="24">
        <f t="shared" si="21"/>
        <v>100</v>
      </c>
    </row>
    <row r="536" spans="2:13" s="3" customFormat="1" ht="10.5">
      <c r="B536" s="19"/>
      <c r="C536" s="19"/>
      <c r="D536" s="19"/>
      <c r="E536" s="19" t="s">
        <v>1017</v>
      </c>
      <c r="F536" s="19" t="s">
        <v>1018</v>
      </c>
      <c r="G536" s="20">
        <v>24682.63</v>
      </c>
      <c r="H536" s="20">
        <v>99200</v>
      </c>
      <c r="I536" s="20">
        <v>99200</v>
      </c>
      <c r="J536" s="20">
        <v>101700</v>
      </c>
      <c r="K536" s="20">
        <v>101700</v>
      </c>
      <c r="L536" s="21">
        <f t="shared" si="20"/>
        <v>100</v>
      </c>
      <c r="M536" s="21">
        <f t="shared" si="21"/>
        <v>100</v>
      </c>
    </row>
    <row r="537" spans="2:13" s="3" customFormat="1" ht="10.5">
      <c r="B537" s="19"/>
      <c r="C537" s="19"/>
      <c r="D537" s="19"/>
      <c r="E537" s="19" t="s">
        <v>739</v>
      </c>
      <c r="F537" s="19" t="s">
        <v>740</v>
      </c>
      <c r="G537" s="20">
        <v>81317.37</v>
      </c>
      <c r="H537" s="20">
        <v>0</v>
      </c>
      <c r="I537" s="20">
        <v>0</v>
      </c>
      <c r="J537" s="20">
        <v>0</v>
      </c>
      <c r="K537" s="20">
        <v>0</v>
      </c>
      <c r="L537" s="21" t="str">
        <f t="shared" si="20"/>
        <v>**.**</v>
      </c>
      <c r="M537" s="21" t="str">
        <f t="shared" si="21"/>
        <v>**.**</v>
      </c>
    </row>
    <row r="538" spans="1:13" s="2" customFormat="1" ht="15.75">
      <c r="A538" s="22" t="s">
        <v>210</v>
      </c>
      <c r="B538" s="22"/>
      <c r="C538" s="22"/>
      <c r="D538" s="22" t="s">
        <v>25</v>
      </c>
      <c r="E538" s="22"/>
      <c r="F538" s="22" t="s">
        <v>1402</v>
      </c>
      <c r="G538" s="23">
        <f>+G539+G540</f>
        <v>1600</v>
      </c>
      <c r="H538" s="23">
        <f>+H539+H540</f>
        <v>3630</v>
      </c>
      <c r="I538" s="23">
        <f>+I539+I540</f>
        <v>3630</v>
      </c>
      <c r="J538" s="23">
        <f>+J539+J540</f>
        <v>3660</v>
      </c>
      <c r="K538" s="23">
        <f>+K539+K540</f>
        <v>3660</v>
      </c>
      <c r="L538" s="24">
        <f t="shared" si="20"/>
        <v>100</v>
      </c>
      <c r="M538" s="24">
        <f t="shared" si="21"/>
        <v>100</v>
      </c>
    </row>
    <row r="539" spans="2:13" s="3" customFormat="1" ht="10.5">
      <c r="B539" s="19"/>
      <c r="C539" s="19"/>
      <c r="D539" s="19"/>
      <c r="E539" s="19" t="s">
        <v>639</v>
      </c>
      <c r="F539" s="19" t="s">
        <v>640</v>
      </c>
      <c r="G539" s="20">
        <v>800</v>
      </c>
      <c r="H539" s="20">
        <v>3630</v>
      </c>
      <c r="I539" s="20">
        <v>3630</v>
      </c>
      <c r="J539" s="20">
        <v>3660</v>
      </c>
      <c r="K539" s="20">
        <v>3660</v>
      </c>
      <c r="L539" s="21">
        <f t="shared" si="20"/>
        <v>100</v>
      </c>
      <c r="M539" s="21">
        <f t="shared" si="21"/>
        <v>100</v>
      </c>
    </row>
    <row r="540" spans="2:13" s="3" customFormat="1" ht="10.5">
      <c r="B540" s="19"/>
      <c r="C540" s="19"/>
      <c r="D540" s="19"/>
      <c r="E540" s="19" t="s">
        <v>635</v>
      </c>
      <c r="F540" s="19" t="s">
        <v>636</v>
      </c>
      <c r="G540" s="20">
        <v>800</v>
      </c>
      <c r="H540" s="20">
        <v>0</v>
      </c>
      <c r="I540" s="20">
        <v>0</v>
      </c>
      <c r="J540" s="20">
        <v>0</v>
      </c>
      <c r="K540" s="20">
        <v>0</v>
      </c>
      <c r="L540" s="21" t="str">
        <f t="shared" si="20"/>
        <v>**.**</v>
      </c>
      <c r="M540" s="21" t="str">
        <f t="shared" si="21"/>
        <v>**.**</v>
      </c>
    </row>
    <row r="541" spans="1:13" s="2" customFormat="1" ht="15.75">
      <c r="A541" s="22" t="s">
        <v>216</v>
      </c>
      <c r="B541" s="22"/>
      <c r="C541" s="22"/>
      <c r="D541" s="22" t="s">
        <v>27</v>
      </c>
      <c r="E541" s="22"/>
      <c r="F541" s="22" t="s">
        <v>1403</v>
      </c>
      <c r="G541" s="23">
        <f>+G542</f>
        <v>4995</v>
      </c>
      <c r="H541" s="23">
        <f>+H542</f>
        <v>5085</v>
      </c>
      <c r="I541" s="23">
        <f>+I542</f>
        <v>5085</v>
      </c>
      <c r="J541" s="23">
        <f>+J542</f>
        <v>7038</v>
      </c>
      <c r="K541" s="23">
        <f>+K542</f>
        <v>7038</v>
      </c>
      <c r="L541" s="24">
        <f t="shared" si="20"/>
        <v>100</v>
      </c>
      <c r="M541" s="24">
        <f t="shared" si="21"/>
        <v>100</v>
      </c>
    </row>
    <row r="542" spans="2:13" s="3" customFormat="1" ht="10.5">
      <c r="B542" s="19"/>
      <c r="C542" s="19"/>
      <c r="D542" s="19"/>
      <c r="E542" s="19" t="s">
        <v>643</v>
      </c>
      <c r="F542" s="19" t="s">
        <v>644</v>
      </c>
      <c r="G542" s="20">
        <v>4995</v>
      </c>
      <c r="H542" s="20">
        <v>5085</v>
      </c>
      <c r="I542" s="20">
        <v>5085</v>
      </c>
      <c r="J542" s="20">
        <v>7038</v>
      </c>
      <c r="K542" s="20">
        <v>7038</v>
      </c>
      <c r="L542" s="21">
        <f t="shared" si="20"/>
        <v>100</v>
      </c>
      <c r="M542" s="21">
        <f t="shared" si="21"/>
        <v>100</v>
      </c>
    </row>
    <row r="543" spans="1:13" s="2" customFormat="1" ht="15.75">
      <c r="A543" s="22" t="s">
        <v>218</v>
      </c>
      <c r="B543" s="22"/>
      <c r="C543" s="22"/>
      <c r="D543" s="22" t="s">
        <v>92</v>
      </c>
      <c r="E543" s="22"/>
      <c r="F543" s="22" t="s">
        <v>1404</v>
      </c>
      <c r="G543" s="23">
        <f>+G544+G545</f>
        <v>31000</v>
      </c>
      <c r="H543" s="23">
        <f>+H544+H545</f>
        <v>13403</v>
      </c>
      <c r="I543" s="23">
        <f>+I544+I545</f>
        <v>13403</v>
      </c>
      <c r="J543" s="23">
        <f>+J544+J545</f>
        <v>13684</v>
      </c>
      <c r="K543" s="23">
        <f>+K544+K545</f>
        <v>13684</v>
      </c>
      <c r="L543" s="24">
        <f t="shared" si="20"/>
        <v>100</v>
      </c>
      <c r="M543" s="24">
        <f t="shared" si="21"/>
        <v>100</v>
      </c>
    </row>
    <row r="544" spans="2:13" s="3" customFormat="1" ht="10.5">
      <c r="B544" s="19"/>
      <c r="C544" s="19"/>
      <c r="D544" s="19"/>
      <c r="E544" s="19" t="s">
        <v>643</v>
      </c>
      <c r="F544" s="19" t="s">
        <v>644</v>
      </c>
      <c r="G544" s="20">
        <v>11200</v>
      </c>
      <c r="H544" s="20">
        <v>13403</v>
      </c>
      <c r="I544" s="20">
        <v>13403</v>
      </c>
      <c r="J544" s="20">
        <v>13684</v>
      </c>
      <c r="K544" s="20">
        <v>13684</v>
      </c>
      <c r="L544" s="21">
        <f t="shared" si="20"/>
        <v>100</v>
      </c>
      <c r="M544" s="21">
        <f t="shared" si="21"/>
        <v>100</v>
      </c>
    </row>
    <row r="545" spans="2:13" s="3" customFormat="1" ht="10.5">
      <c r="B545" s="19"/>
      <c r="C545" s="19"/>
      <c r="D545" s="19"/>
      <c r="E545" s="19" t="s">
        <v>191</v>
      </c>
      <c r="F545" s="19" t="s">
        <v>192</v>
      </c>
      <c r="G545" s="20">
        <v>19800</v>
      </c>
      <c r="H545" s="20">
        <v>0</v>
      </c>
      <c r="I545" s="20">
        <v>0</v>
      </c>
      <c r="J545" s="20">
        <v>0</v>
      </c>
      <c r="K545" s="20">
        <v>0</v>
      </c>
      <c r="L545" s="21" t="str">
        <f t="shared" si="20"/>
        <v>**.**</v>
      </c>
      <c r="M545" s="21" t="str">
        <f t="shared" si="21"/>
        <v>**.**</v>
      </c>
    </row>
    <row r="546" spans="1:13" s="2" customFormat="1" ht="15.75">
      <c r="A546" s="22" t="s">
        <v>220</v>
      </c>
      <c r="B546" s="22"/>
      <c r="C546" s="22"/>
      <c r="D546" s="22" t="s">
        <v>93</v>
      </c>
      <c r="E546" s="22"/>
      <c r="F546" s="22" t="s">
        <v>1550</v>
      </c>
      <c r="G546" s="23">
        <f>+G547</f>
        <v>15000</v>
      </c>
      <c r="H546" s="23">
        <f>+H547</f>
        <v>1000</v>
      </c>
      <c r="I546" s="23">
        <f>+I547</f>
        <v>21000</v>
      </c>
      <c r="J546" s="23">
        <f>+J547</f>
        <v>1000</v>
      </c>
      <c r="K546" s="23">
        <f>+K547</f>
        <v>1000</v>
      </c>
      <c r="L546" s="24">
        <f t="shared" si="20"/>
        <v>2100</v>
      </c>
      <c r="M546" s="24">
        <f t="shared" si="21"/>
        <v>100</v>
      </c>
    </row>
    <row r="547" spans="2:13" s="3" customFormat="1" ht="10.5">
      <c r="B547" s="19"/>
      <c r="C547" s="19"/>
      <c r="D547" s="19"/>
      <c r="E547" s="19" t="s">
        <v>749</v>
      </c>
      <c r="F547" s="19" t="s">
        <v>750</v>
      </c>
      <c r="G547" s="20">
        <v>15000</v>
      </c>
      <c r="H547" s="20">
        <v>1000</v>
      </c>
      <c r="I547" s="20">
        <v>21000</v>
      </c>
      <c r="J547" s="20">
        <v>1000</v>
      </c>
      <c r="K547" s="20">
        <v>1000</v>
      </c>
      <c r="L547" s="21">
        <f t="shared" si="20"/>
        <v>2100</v>
      </c>
      <c r="M547" s="21">
        <f t="shared" si="21"/>
        <v>100</v>
      </c>
    </row>
    <row r="548" spans="1:13" s="2" customFormat="1" ht="15.75">
      <c r="A548" s="22" t="s">
        <v>222</v>
      </c>
      <c r="B548" s="22"/>
      <c r="C548" s="22"/>
      <c r="D548" s="22" t="s">
        <v>94</v>
      </c>
      <c r="E548" s="22"/>
      <c r="F548" s="22" t="s">
        <v>1405</v>
      </c>
      <c r="G548" s="23">
        <f>+G549</f>
        <v>6900</v>
      </c>
      <c r="H548" s="23">
        <f>+H549</f>
        <v>7024</v>
      </c>
      <c r="I548" s="23">
        <f>+I549</f>
        <v>7024</v>
      </c>
      <c r="J548" s="23">
        <f>+J549</f>
        <v>7172</v>
      </c>
      <c r="K548" s="23">
        <f>+K549</f>
        <v>7172</v>
      </c>
      <c r="L548" s="24">
        <f t="shared" si="20"/>
        <v>100</v>
      </c>
      <c r="M548" s="24">
        <f t="shared" si="21"/>
        <v>100</v>
      </c>
    </row>
    <row r="549" spans="2:13" s="3" customFormat="1" ht="10.5">
      <c r="B549" s="19"/>
      <c r="C549" s="19"/>
      <c r="D549" s="19"/>
      <c r="E549" s="19" t="s">
        <v>643</v>
      </c>
      <c r="F549" s="19" t="s">
        <v>644</v>
      </c>
      <c r="G549" s="20">
        <v>6900</v>
      </c>
      <c r="H549" s="20">
        <v>7024</v>
      </c>
      <c r="I549" s="20">
        <v>7024</v>
      </c>
      <c r="J549" s="20">
        <v>7172</v>
      </c>
      <c r="K549" s="20">
        <v>7172</v>
      </c>
      <c r="L549" s="21">
        <f t="shared" si="20"/>
        <v>100</v>
      </c>
      <c r="M549" s="21">
        <f t="shared" si="21"/>
        <v>100</v>
      </c>
    </row>
    <row r="550" spans="1:13" s="2" customFormat="1" ht="15.75">
      <c r="A550" s="22" t="s">
        <v>226</v>
      </c>
      <c r="B550" s="22"/>
      <c r="C550" s="22"/>
      <c r="D550" s="22" t="s">
        <v>29</v>
      </c>
      <c r="E550" s="22"/>
      <c r="F550" s="22" t="s">
        <v>1526</v>
      </c>
      <c r="G550" s="23">
        <f>+G551+G552</f>
        <v>32700</v>
      </c>
      <c r="H550" s="23">
        <f>+H551+H552</f>
        <v>33289</v>
      </c>
      <c r="I550" s="23">
        <f>+I551+I552</f>
        <v>33289</v>
      </c>
      <c r="J550" s="23">
        <f>+J551+J552</f>
        <v>33988</v>
      </c>
      <c r="K550" s="23">
        <f>+K551+K552</f>
        <v>33988</v>
      </c>
      <c r="L550" s="24">
        <f t="shared" si="20"/>
        <v>100</v>
      </c>
      <c r="M550" s="24">
        <f t="shared" si="21"/>
        <v>100</v>
      </c>
    </row>
    <row r="551" spans="2:13" s="3" customFormat="1" ht="10.5">
      <c r="B551" s="19"/>
      <c r="C551" s="19"/>
      <c r="D551" s="19"/>
      <c r="E551" s="19" t="s">
        <v>639</v>
      </c>
      <c r="F551" s="19" t="s">
        <v>640</v>
      </c>
      <c r="G551" s="20">
        <v>8300</v>
      </c>
      <c r="H551" s="20">
        <v>8300</v>
      </c>
      <c r="I551" s="20">
        <v>0</v>
      </c>
      <c r="J551" s="20">
        <v>10300</v>
      </c>
      <c r="K551" s="20">
        <v>10300</v>
      </c>
      <c r="L551" s="21">
        <f t="shared" si="20"/>
        <v>0</v>
      </c>
      <c r="M551" s="21">
        <f t="shared" si="21"/>
        <v>100</v>
      </c>
    </row>
    <row r="552" spans="2:13" s="3" customFormat="1" ht="10.5">
      <c r="B552" s="19"/>
      <c r="C552" s="19"/>
      <c r="D552" s="19"/>
      <c r="E552" s="19" t="s">
        <v>30</v>
      </c>
      <c r="F552" s="19" t="s">
        <v>31</v>
      </c>
      <c r="G552" s="20">
        <v>24400</v>
      </c>
      <c r="H552" s="20">
        <v>24989</v>
      </c>
      <c r="I552" s="20">
        <v>33289</v>
      </c>
      <c r="J552" s="20">
        <v>23688</v>
      </c>
      <c r="K552" s="20">
        <v>23688</v>
      </c>
      <c r="L552" s="21">
        <f t="shared" si="20"/>
        <v>133.21461443034934</v>
      </c>
      <c r="M552" s="21">
        <f t="shared" si="21"/>
        <v>100</v>
      </c>
    </row>
    <row r="553" spans="2:13" s="3" customFormat="1" ht="10.5">
      <c r="B553" s="19"/>
      <c r="C553" s="19" t="s">
        <v>32</v>
      </c>
      <c r="D553" s="19"/>
      <c r="E553" s="19"/>
      <c r="F553" s="19" t="s">
        <v>33</v>
      </c>
      <c r="G553" s="20">
        <f aca="true" t="shared" si="22" ref="G553:K554">+G554</f>
        <v>289889</v>
      </c>
      <c r="H553" s="20">
        <f t="shared" si="22"/>
        <v>183705</v>
      </c>
      <c r="I553" s="20">
        <f t="shared" si="22"/>
        <v>183705</v>
      </c>
      <c r="J553" s="20">
        <f t="shared" si="22"/>
        <v>17100</v>
      </c>
      <c r="K553" s="20">
        <f t="shared" si="22"/>
        <v>17100</v>
      </c>
      <c r="L553" s="21">
        <f t="shared" si="20"/>
        <v>100</v>
      </c>
      <c r="M553" s="21">
        <f t="shared" si="21"/>
        <v>100</v>
      </c>
    </row>
    <row r="554" spans="1:13" s="2" customFormat="1" ht="15.75">
      <c r="A554" s="22" t="s">
        <v>228</v>
      </c>
      <c r="B554" s="22"/>
      <c r="C554" s="22"/>
      <c r="D554" s="22" t="s">
        <v>35</v>
      </c>
      <c r="E554" s="22"/>
      <c r="F554" s="22" t="s">
        <v>1406</v>
      </c>
      <c r="G554" s="23">
        <f t="shared" si="22"/>
        <v>289889</v>
      </c>
      <c r="H554" s="23">
        <f t="shared" si="22"/>
        <v>183705</v>
      </c>
      <c r="I554" s="23">
        <f t="shared" si="22"/>
        <v>183705</v>
      </c>
      <c r="J554" s="23">
        <f t="shared" si="22"/>
        <v>17100</v>
      </c>
      <c r="K554" s="23">
        <f t="shared" si="22"/>
        <v>17100</v>
      </c>
      <c r="L554" s="24">
        <f t="shared" si="20"/>
        <v>100</v>
      </c>
      <c r="M554" s="24">
        <f t="shared" si="21"/>
        <v>100</v>
      </c>
    </row>
    <row r="555" spans="2:13" s="3" customFormat="1" ht="10.5">
      <c r="B555" s="19"/>
      <c r="C555" s="19"/>
      <c r="D555" s="19"/>
      <c r="E555" s="19" t="s">
        <v>36</v>
      </c>
      <c r="F555" s="19" t="s">
        <v>37</v>
      </c>
      <c r="G555" s="20">
        <v>289889</v>
      </c>
      <c r="H555" s="20">
        <v>183705</v>
      </c>
      <c r="I555" s="20">
        <v>183705</v>
      </c>
      <c r="J555" s="20">
        <v>17100</v>
      </c>
      <c r="K555" s="20">
        <v>17100</v>
      </c>
      <c r="L555" s="21">
        <f t="shared" si="20"/>
        <v>100</v>
      </c>
      <c r="M555" s="21">
        <f t="shared" si="21"/>
        <v>100</v>
      </c>
    </row>
    <row r="556" spans="2:13" s="1" customFormat="1" ht="18">
      <c r="B556" s="25" t="s">
        <v>38</v>
      </c>
      <c r="C556" s="25"/>
      <c r="D556" s="25"/>
      <c r="E556" s="25"/>
      <c r="F556" s="25" t="s">
        <v>39</v>
      </c>
      <c r="G556" s="26">
        <f>+G557+G563+G579+G585+G609+G622+G654+G657</f>
        <v>1987840</v>
      </c>
      <c r="H556" s="26">
        <f>+H557+H563+H579+H585+H609+H622+H654+H657</f>
        <v>1849752</v>
      </c>
      <c r="I556" s="26">
        <f>+I557+I563+I579+I585+I609+I622+I654+I657</f>
        <v>1790194</v>
      </c>
      <c r="J556" s="26">
        <f>+J557+J563+J579+J585+J609+J622+J654+J657</f>
        <v>2784605</v>
      </c>
      <c r="K556" s="26">
        <f>+K557+K563+K579+K585+K609+K622+K654+K657</f>
        <v>2754605</v>
      </c>
      <c r="L556" s="27">
        <f t="shared" si="20"/>
        <v>96.7802170236875</v>
      </c>
      <c r="M556" s="27">
        <f t="shared" si="21"/>
        <v>98.92264791595218</v>
      </c>
    </row>
    <row r="557" spans="2:13" s="3" customFormat="1" ht="10.5">
      <c r="B557" s="19"/>
      <c r="C557" s="19" t="s">
        <v>691</v>
      </c>
      <c r="D557" s="19"/>
      <c r="E557" s="19"/>
      <c r="F557" s="19" t="s">
        <v>692</v>
      </c>
      <c r="G557" s="20">
        <f>+G558+G560</f>
        <v>34200</v>
      </c>
      <c r="H557" s="20">
        <f>+H558+H560</f>
        <v>55000</v>
      </c>
      <c r="I557" s="20">
        <f>+I558+I560</f>
        <v>55000</v>
      </c>
      <c r="J557" s="20">
        <f>+J558+J560</f>
        <v>9288</v>
      </c>
      <c r="K557" s="20">
        <f>+K558+K560</f>
        <v>9288</v>
      </c>
      <c r="L557" s="21">
        <f t="shared" si="20"/>
        <v>100</v>
      </c>
      <c r="M557" s="21">
        <f t="shared" si="21"/>
        <v>100</v>
      </c>
    </row>
    <row r="558" spans="1:13" s="2" customFormat="1" ht="15.75">
      <c r="A558" s="22" t="s">
        <v>232</v>
      </c>
      <c r="B558" s="22"/>
      <c r="C558" s="22"/>
      <c r="D558" s="22" t="s">
        <v>41</v>
      </c>
      <c r="E558" s="22"/>
      <c r="F558" s="22" t="s">
        <v>1527</v>
      </c>
      <c r="G558" s="23">
        <f>+G559</f>
        <v>4200</v>
      </c>
      <c r="H558" s="23">
        <f>+H559</f>
        <v>35000</v>
      </c>
      <c r="I558" s="23">
        <f>+I559</f>
        <v>35000</v>
      </c>
      <c r="J558" s="23">
        <f>+J559</f>
        <v>4288</v>
      </c>
      <c r="K558" s="23">
        <f>+K559</f>
        <v>4288</v>
      </c>
      <c r="L558" s="24">
        <f t="shared" si="20"/>
        <v>100</v>
      </c>
      <c r="M558" s="24">
        <f t="shared" si="21"/>
        <v>100</v>
      </c>
    </row>
    <row r="559" spans="2:13" s="3" customFormat="1" ht="10.5">
      <c r="B559" s="19"/>
      <c r="C559" s="19"/>
      <c r="D559" s="19"/>
      <c r="E559" s="19" t="s">
        <v>749</v>
      </c>
      <c r="F559" s="19" t="s">
        <v>750</v>
      </c>
      <c r="G559" s="20">
        <v>4200</v>
      </c>
      <c r="H559" s="20">
        <v>35000</v>
      </c>
      <c r="I559" s="20">
        <v>35000</v>
      </c>
      <c r="J559" s="20">
        <v>4288</v>
      </c>
      <c r="K559" s="20">
        <v>4288</v>
      </c>
      <c r="L559" s="21">
        <f t="shared" si="20"/>
        <v>100</v>
      </c>
      <c r="M559" s="21">
        <f t="shared" si="21"/>
        <v>100</v>
      </c>
    </row>
    <row r="560" spans="1:13" s="2" customFormat="1" ht="15.75">
      <c r="A560" s="22" t="s">
        <v>234</v>
      </c>
      <c r="B560" s="22"/>
      <c r="C560" s="22"/>
      <c r="D560" s="22" t="s">
        <v>43</v>
      </c>
      <c r="E560" s="22"/>
      <c r="F560" s="22" t="s">
        <v>44</v>
      </c>
      <c r="G560" s="23">
        <f>+G561+G562</f>
        <v>30000</v>
      </c>
      <c r="H560" s="23">
        <f>+H561+H562</f>
        <v>20000</v>
      </c>
      <c r="I560" s="23">
        <f>+I561+I562</f>
        <v>20000</v>
      </c>
      <c r="J560" s="23">
        <f>+J561+J562</f>
        <v>5000</v>
      </c>
      <c r="K560" s="23">
        <f>+K561+K562</f>
        <v>5000</v>
      </c>
      <c r="L560" s="24">
        <f t="shared" si="20"/>
        <v>100</v>
      </c>
      <c r="M560" s="24">
        <f t="shared" si="21"/>
        <v>100</v>
      </c>
    </row>
    <row r="561" spans="2:13" s="3" customFormat="1" ht="10.5">
      <c r="B561" s="19"/>
      <c r="C561" s="19"/>
      <c r="D561" s="19"/>
      <c r="E561" s="19" t="s">
        <v>749</v>
      </c>
      <c r="F561" s="19" t="s">
        <v>750</v>
      </c>
      <c r="G561" s="20">
        <v>0</v>
      </c>
      <c r="H561" s="20">
        <v>20000</v>
      </c>
      <c r="I561" s="20">
        <v>20000</v>
      </c>
      <c r="J561" s="20">
        <v>5000</v>
      </c>
      <c r="K561" s="20">
        <v>5000</v>
      </c>
      <c r="L561" s="21">
        <f t="shared" si="20"/>
        <v>100</v>
      </c>
      <c r="M561" s="21">
        <f t="shared" si="21"/>
        <v>100</v>
      </c>
    </row>
    <row r="562" spans="2:13" s="3" customFormat="1" ht="10.5">
      <c r="B562" s="19"/>
      <c r="C562" s="19"/>
      <c r="D562" s="19"/>
      <c r="E562" s="19" t="s">
        <v>836</v>
      </c>
      <c r="F562" s="19" t="s">
        <v>837</v>
      </c>
      <c r="G562" s="20">
        <v>30000</v>
      </c>
      <c r="H562" s="20">
        <v>0</v>
      </c>
      <c r="I562" s="20">
        <v>0</v>
      </c>
      <c r="J562" s="20">
        <v>0</v>
      </c>
      <c r="K562" s="20">
        <v>0</v>
      </c>
      <c r="L562" s="21" t="str">
        <f t="shared" si="20"/>
        <v>**.**</v>
      </c>
      <c r="M562" s="21" t="str">
        <f t="shared" si="21"/>
        <v>**.**</v>
      </c>
    </row>
    <row r="563" spans="2:13" s="3" customFormat="1" ht="10.5">
      <c r="B563" s="19"/>
      <c r="C563" s="19" t="s">
        <v>701</v>
      </c>
      <c r="D563" s="19"/>
      <c r="E563" s="19"/>
      <c r="F563" s="19" t="s">
        <v>702</v>
      </c>
      <c r="G563" s="20">
        <f>+G564+G573</f>
        <v>238400</v>
      </c>
      <c r="H563" s="20">
        <f>+H564+H573</f>
        <v>229091</v>
      </c>
      <c r="I563" s="20">
        <f>+I564+I573</f>
        <v>229091</v>
      </c>
      <c r="J563" s="20">
        <f>+J564+J573</f>
        <v>139912</v>
      </c>
      <c r="K563" s="20">
        <f>+K564+K573</f>
        <v>139912</v>
      </c>
      <c r="L563" s="21">
        <f t="shared" si="20"/>
        <v>100</v>
      </c>
      <c r="M563" s="21">
        <f t="shared" si="21"/>
        <v>100</v>
      </c>
    </row>
    <row r="564" spans="1:13" s="2" customFormat="1" ht="15.75">
      <c r="A564" s="22" t="s">
        <v>238</v>
      </c>
      <c r="B564" s="22"/>
      <c r="C564" s="22"/>
      <c r="D564" s="22" t="s">
        <v>46</v>
      </c>
      <c r="E564" s="22"/>
      <c r="F564" s="22" t="s">
        <v>1528</v>
      </c>
      <c r="G564" s="23">
        <f>+G565+G566+G567+G568+G569+G570+G571+G572</f>
        <v>200000</v>
      </c>
      <c r="H564" s="23">
        <f>+H565+H566+H567+H568+H569+H570+H571+H572</f>
        <v>190000</v>
      </c>
      <c r="I564" s="23">
        <f>+I565+I566+I567+I568+I569+I570+I571+I572</f>
        <v>190000</v>
      </c>
      <c r="J564" s="23">
        <f>+J565+J566+J567+J568+J569+J570+J571+J572</f>
        <v>100000</v>
      </c>
      <c r="K564" s="23">
        <f>+K565+K566+K567+K568+K569+K570+K571+K572</f>
        <v>100000</v>
      </c>
      <c r="L564" s="24">
        <f t="shared" si="20"/>
        <v>100</v>
      </c>
      <c r="M564" s="24">
        <f t="shared" si="21"/>
        <v>100</v>
      </c>
    </row>
    <row r="565" spans="2:13" s="3" customFormat="1" ht="10.5">
      <c r="B565" s="19"/>
      <c r="C565" s="19"/>
      <c r="D565" s="19"/>
      <c r="E565" s="19" t="s">
        <v>639</v>
      </c>
      <c r="F565" s="19" t="s">
        <v>640</v>
      </c>
      <c r="G565" s="20">
        <v>1252.5</v>
      </c>
      <c r="H565" s="20">
        <v>1252.5</v>
      </c>
      <c r="I565" s="20">
        <v>1252.5</v>
      </c>
      <c r="J565" s="20">
        <v>0</v>
      </c>
      <c r="K565" s="20">
        <v>0</v>
      </c>
      <c r="L565" s="21">
        <f t="shared" si="20"/>
        <v>100</v>
      </c>
      <c r="M565" s="21" t="str">
        <f t="shared" si="21"/>
        <v>**.**</v>
      </c>
    </row>
    <row r="566" spans="2:13" s="3" customFormat="1" ht="10.5">
      <c r="B566" s="19"/>
      <c r="C566" s="19"/>
      <c r="D566" s="19"/>
      <c r="E566" s="19" t="s">
        <v>695</v>
      </c>
      <c r="F566" s="19" t="s">
        <v>696</v>
      </c>
      <c r="G566" s="20">
        <v>5115.65</v>
      </c>
      <c r="H566" s="20">
        <v>5115.65</v>
      </c>
      <c r="I566" s="20">
        <v>5115.65</v>
      </c>
      <c r="J566" s="20">
        <v>0</v>
      </c>
      <c r="K566" s="20">
        <v>0</v>
      </c>
      <c r="L566" s="21">
        <f t="shared" si="20"/>
        <v>100</v>
      </c>
      <c r="M566" s="21" t="str">
        <f t="shared" si="21"/>
        <v>**.**</v>
      </c>
    </row>
    <row r="567" spans="2:13" s="3" customFormat="1" ht="10.5">
      <c r="B567" s="19"/>
      <c r="C567" s="19"/>
      <c r="D567" s="19"/>
      <c r="E567" s="19" t="s">
        <v>697</v>
      </c>
      <c r="F567" s="19" t="s">
        <v>698</v>
      </c>
      <c r="G567" s="20">
        <v>2469.29</v>
      </c>
      <c r="H567" s="20">
        <v>2469.29</v>
      </c>
      <c r="I567" s="20">
        <v>2469.29</v>
      </c>
      <c r="J567" s="20">
        <v>0</v>
      </c>
      <c r="K567" s="20">
        <v>0</v>
      </c>
      <c r="L567" s="21">
        <f t="shared" si="20"/>
        <v>100</v>
      </c>
      <c r="M567" s="21" t="str">
        <f t="shared" si="21"/>
        <v>**.**</v>
      </c>
    </row>
    <row r="568" spans="2:13" s="3" customFormat="1" ht="10.5">
      <c r="B568" s="19"/>
      <c r="C568" s="19"/>
      <c r="D568" s="19"/>
      <c r="E568" s="19" t="s">
        <v>635</v>
      </c>
      <c r="F568" s="19" t="s">
        <v>636</v>
      </c>
      <c r="G568" s="20">
        <v>229.64</v>
      </c>
      <c r="H568" s="20">
        <v>229.64</v>
      </c>
      <c r="I568" s="20">
        <v>229.64</v>
      </c>
      <c r="J568" s="20">
        <v>0</v>
      </c>
      <c r="K568" s="20">
        <v>0</v>
      </c>
      <c r="L568" s="21">
        <f t="shared" si="20"/>
        <v>100</v>
      </c>
      <c r="M568" s="21" t="str">
        <f t="shared" si="21"/>
        <v>**.**</v>
      </c>
    </row>
    <row r="569" spans="2:13" s="3" customFormat="1" ht="10.5">
      <c r="B569" s="19"/>
      <c r="C569" s="19"/>
      <c r="D569" s="19"/>
      <c r="E569" s="19" t="s">
        <v>834</v>
      </c>
      <c r="F569" s="19" t="s">
        <v>835</v>
      </c>
      <c r="G569" s="20">
        <v>33785.64</v>
      </c>
      <c r="H569" s="20">
        <v>23785.64</v>
      </c>
      <c r="I569" s="20">
        <v>23785.64</v>
      </c>
      <c r="J569" s="20">
        <v>0</v>
      </c>
      <c r="K569" s="20">
        <v>0</v>
      </c>
      <c r="L569" s="21">
        <f t="shared" si="20"/>
        <v>100</v>
      </c>
      <c r="M569" s="21" t="str">
        <f t="shared" si="21"/>
        <v>**.**</v>
      </c>
    </row>
    <row r="570" spans="2:13" s="3" customFormat="1" ht="10.5">
      <c r="B570" s="19"/>
      <c r="C570" s="19"/>
      <c r="D570" s="19"/>
      <c r="E570" s="19" t="s">
        <v>749</v>
      </c>
      <c r="F570" s="19" t="s">
        <v>750</v>
      </c>
      <c r="G570" s="20">
        <v>130000</v>
      </c>
      <c r="H570" s="20">
        <v>130000</v>
      </c>
      <c r="I570" s="20">
        <v>157147.28</v>
      </c>
      <c r="J570" s="20">
        <v>100000</v>
      </c>
      <c r="K570" s="20">
        <v>100000</v>
      </c>
      <c r="L570" s="21">
        <f t="shared" si="20"/>
        <v>120.88252307692306</v>
      </c>
      <c r="M570" s="21">
        <f t="shared" si="21"/>
        <v>100</v>
      </c>
    </row>
    <row r="571" spans="2:13" s="3" customFormat="1" ht="10.5">
      <c r="B571" s="19"/>
      <c r="C571" s="19"/>
      <c r="D571" s="19"/>
      <c r="E571" s="19" t="s">
        <v>47</v>
      </c>
      <c r="F571" s="19" t="s">
        <v>48</v>
      </c>
      <c r="G571" s="20">
        <v>16670</v>
      </c>
      <c r="H571" s="20">
        <v>16670</v>
      </c>
      <c r="I571" s="20">
        <v>0</v>
      </c>
      <c r="J571" s="20">
        <v>0</v>
      </c>
      <c r="K571" s="20">
        <v>0</v>
      </c>
      <c r="L571" s="21">
        <f t="shared" si="20"/>
        <v>0</v>
      </c>
      <c r="M571" s="21" t="str">
        <f t="shared" si="21"/>
        <v>**.**</v>
      </c>
    </row>
    <row r="572" spans="2:13" s="3" customFormat="1" ht="10.5">
      <c r="B572" s="19"/>
      <c r="C572" s="19"/>
      <c r="D572" s="19"/>
      <c r="E572" s="19" t="s">
        <v>836</v>
      </c>
      <c r="F572" s="19" t="s">
        <v>837</v>
      </c>
      <c r="G572" s="20">
        <v>10477.28</v>
      </c>
      <c r="H572" s="20">
        <v>10477.28</v>
      </c>
      <c r="I572" s="20">
        <v>0</v>
      </c>
      <c r="J572" s="20">
        <v>0</v>
      </c>
      <c r="K572" s="20">
        <v>0</v>
      </c>
      <c r="L572" s="21">
        <f t="shared" si="20"/>
        <v>0</v>
      </c>
      <c r="M572" s="21" t="str">
        <f t="shared" si="21"/>
        <v>**.**</v>
      </c>
    </row>
    <row r="573" spans="1:13" s="2" customFormat="1" ht="15.75">
      <c r="A573" s="22" t="s">
        <v>240</v>
      </c>
      <c r="B573" s="22"/>
      <c r="C573" s="22"/>
      <c r="D573" s="22" t="s">
        <v>50</v>
      </c>
      <c r="E573" s="22"/>
      <c r="F573" s="22" t="s">
        <v>1529</v>
      </c>
      <c r="G573" s="23">
        <f>+G574+G575+G576+G577+G578</f>
        <v>38400</v>
      </c>
      <c r="H573" s="23">
        <f>+H574+H575+H576+H577+H578</f>
        <v>39091</v>
      </c>
      <c r="I573" s="23">
        <f>+I574+I575+I576+I577+I578</f>
        <v>39091</v>
      </c>
      <c r="J573" s="23">
        <f>+J574+J575+J576+J577+J578</f>
        <v>39912</v>
      </c>
      <c r="K573" s="23">
        <f>+K574+K575+K576+K577+K578</f>
        <v>39912</v>
      </c>
      <c r="L573" s="24">
        <f t="shared" si="20"/>
        <v>100</v>
      </c>
      <c r="M573" s="24">
        <f t="shared" si="21"/>
        <v>100</v>
      </c>
    </row>
    <row r="574" spans="2:13" s="3" customFormat="1" ht="10.5">
      <c r="B574" s="19"/>
      <c r="C574" s="19"/>
      <c r="D574" s="19"/>
      <c r="E574" s="19" t="s">
        <v>639</v>
      </c>
      <c r="F574" s="19" t="s">
        <v>640</v>
      </c>
      <c r="G574" s="20">
        <v>4200</v>
      </c>
      <c r="H574" s="20">
        <v>4200</v>
      </c>
      <c r="I574" s="20">
        <v>4200</v>
      </c>
      <c r="J574" s="20">
        <v>4200</v>
      </c>
      <c r="K574" s="20">
        <v>4200</v>
      </c>
      <c r="L574" s="21">
        <f t="shared" si="20"/>
        <v>100</v>
      </c>
      <c r="M574" s="21">
        <f t="shared" si="21"/>
        <v>100</v>
      </c>
    </row>
    <row r="575" spans="2:13" s="3" customFormat="1" ht="10.5">
      <c r="B575" s="19"/>
      <c r="C575" s="19"/>
      <c r="D575" s="19"/>
      <c r="E575" s="19" t="s">
        <v>721</v>
      </c>
      <c r="F575" s="19" t="s">
        <v>722</v>
      </c>
      <c r="G575" s="20">
        <v>0</v>
      </c>
      <c r="H575" s="20">
        <v>0</v>
      </c>
      <c r="I575" s="20">
        <v>8300</v>
      </c>
      <c r="J575" s="20">
        <v>0</v>
      </c>
      <c r="K575" s="20">
        <v>8300</v>
      </c>
      <c r="L575" s="21" t="str">
        <f t="shared" si="20"/>
        <v>**.**</v>
      </c>
      <c r="M575" s="21" t="str">
        <f t="shared" si="21"/>
        <v>**.**</v>
      </c>
    </row>
    <row r="576" spans="2:13" s="3" customFormat="1" ht="10.5">
      <c r="B576" s="19"/>
      <c r="C576" s="19"/>
      <c r="D576" s="19"/>
      <c r="E576" s="19" t="s">
        <v>697</v>
      </c>
      <c r="F576" s="19" t="s">
        <v>698</v>
      </c>
      <c r="G576" s="20">
        <v>8228.95</v>
      </c>
      <c r="H576" s="20">
        <v>8300</v>
      </c>
      <c r="I576" s="20">
        <v>0</v>
      </c>
      <c r="J576" s="20">
        <v>8300</v>
      </c>
      <c r="K576" s="20">
        <v>0</v>
      </c>
      <c r="L576" s="21">
        <f t="shared" si="20"/>
        <v>0</v>
      </c>
      <c r="M576" s="21">
        <f t="shared" si="21"/>
        <v>0</v>
      </c>
    </row>
    <row r="577" spans="2:13" s="3" customFormat="1" ht="10.5">
      <c r="B577" s="19"/>
      <c r="C577" s="19"/>
      <c r="D577" s="19"/>
      <c r="E577" s="19" t="s">
        <v>2</v>
      </c>
      <c r="F577" s="19" t="s">
        <v>3</v>
      </c>
      <c r="G577" s="20">
        <v>71.05</v>
      </c>
      <c r="H577" s="20">
        <v>0</v>
      </c>
      <c r="I577" s="20">
        <v>0</v>
      </c>
      <c r="J577" s="20">
        <v>0</v>
      </c>
      <c r="K577" s="20">
        <v>0</v>
      </c>
      <c r="L577" s="21" t="str">
        <f t="shared" si="20"/>
        <v>**.**</v>
      </c>
      <c r="M577" s="21" t="str">
        <f t="shared" si="21"/>
        <v>**.**</v>
      </c>
    </row>
    <row r="578" spans="2:13" s="3" customFormat="1" ht="10.5">
      <c r="B578" s="19"/>
      <c r="C578" s="19"/>
      <c r="D578" s="19"/>
      <c r="E578" s="19" t="s">
        <v>635</v>
      </c>
      <c r="F578" s="19" t="s">
        <v>636</v>
      </c>
      <c r="G578" s="20">
        <v>25900</v>
      </c>
      <c r="H578" s="20">
        <v>26591</v>
      </c>
      <c r="I578" s="20">
        <v>26591</v>
      </c>
      <c r="J578" s="20">
        <v>27412</v>
      </c>
      <c r="K578" s="20">
        <v>27412</v>
      </c>
      <c r="L578" s="21">
        <f t="shared" si="20"/>
        <v>100</v>
      </c>
      <c r="M578" s="21">
        <f t="shared" si="21"/>
        <v>100</v>
      </c>
    </row>
    <row r="579" spans="2:13" s="3" customFormat="1" ht="10.5">
      <c r="B579" s="19"/>
      <c r="C579" s="19" t="s">
        <v>51</v>
      </c>
      <c r="D579" s="19"/>
      <c r="E579" s="19"/>
      <c r="F579" s="19" t="s">
        <v>52</v>
      </c>
      <c r="G579" s="20">
        <f>+G580</f>
        <v>4000</v>
      </c>
      <c r="H579" s="20">
        <f>+H580</f>
        <v>6000</v>
      </c>
      <c r="I579" s="20">
        <f>+I580</f>
        <v>6000</v>
      </c>
      <c r="J579" s="20">
        <f>+J580</f>
        <v>6147</v>
      </c>
      <c r="K579" s="20">
        <f>+K580</f>
        <v>6147</v>
      </c>
      <c r="L579" s="21">
        <f t="shared" si="20"/>
        <v>100</v>
      </c>
      <c r="M579" s="21">
        <f t="shared" si="21"/>
        <v>100</v>
      </c>
    </row>
    <row r="580" spans="1:13" s="2" customFormat="1" ht="15.75">
      <c r="A580" s="22" t="s">
        <v>242</v>
      </c>
      <c r="B580" s="22"/>
      <c r="C580" s="22"/>
      <c r="D580" s="22" t="s">
        <v>54</v>
      </c>
      <c r="E580" s="22"/>
      <c r="F580" s="22" t="s">
        <v>1530</v>
      </c>
      <c r="G580" s="23">
        <f>+G581+G582+G583+G584</f>
        <v>4000</v>
      </c>
      <c r="H580" s="23">
        <f>+H581+H582+H583+H584</f>
        <v>6000</v>
      </c>
      <c r="I580" s="23">
        <f>+I581+I582+I583+I584</f>
        <v>6000</v>
      </c>
      <c r="J580" s="23">
        <f>+J581+J582+J583+J584</f>
        <v>6147</v>
      </c>
      <c r="K580" s="23">
        <f>+K581+K582+K583+K584</f>
        <v>6147</v>
      </c>
      <c r="L580" s="24">
        <f t="shared" si="20"/>
        <v>100</v>
      </c>
      <c r="M580" s="24">
        <f t="shared" si="21"/>
        <v>100</v>
      </c>
    </row>
    <row r="581" spans="2:13" s="3" customFormat="1" ht="10.5">
      <c r="B581" s="19"/>
      <c r="C581" s="19"/>
      <c r="D581" s="19"/>
      <c r="E581" s="19" t="s">
        <v>639</v>
      </c>
      <c r="F581" s="19" t="s">
        <v>640</v>
      </c>
      <c r="G581" s="20">
        <v>2000</v>
      </c>
      <c r="H581" s="20">
        <v>3072</v>
      </c>
      <c r="I581" s="20">
        <v>0</v>
      </c>
      <c r="J581" s="20">
        <v>1147</v>
      </c>
      <c r="K581" s="20">
        <v>0</v>
      </c>
      <c r="L581" s="21">
        <f t="shared" si="20"/>
        <v>0</v>
      </c>
      <c r="M581" s="21">
        <f t="shared" si="21"/>
        <v>0</v>
      </c>
    </row>
    <row r="582" spans="2:13" s="3" customFormat="1" ht="10.5">
      <c r="B582" s="19"/>
      <c r="C582" s="19"/>
      <c r="D582" s="19"/>
      <c r="E582" s="19" t="s">
        <v>635</v>
      </c>
      <c r="F582" s="19" t="s">
        <v>636</v>
      </c>
      <c r="G582" s="20">
        <v>2000</v>
      </c>
      <c r="H582" s="20">
        <v>2928</v>
      </c>
      <c r="I582" s="20">
        <v>0</v>
      </c>
      <c r="J582" s="20">
        <v>5000</v>
      </c>
      <c r="K582" s="20">
        <v>0</v>
      </c>
      <c r="L582" s="21">
        <f t="shared" si="20"/>
        <v>0</v>
      </c>
      <c r="M582" s="21">
        <f t="shared" si="21"/>
        <v>0</v>
      </c>
    </row>
    <row r="583" spans="2:13" s="3" customFormat="1" ht="10.5">
      <c r="B583" s="19"/>
      <c r="C583" s="19"/>
      <c r="D583" s="19"/>
      <c r="E583" s="19" t="s">
        <v>739</v>
      </c>
      <c r="F583" s="19" t="s">
        <v>740</v>
      </c>
      <c r="G583" s="20">
        <v>0</v>
      </c>
      <c r="H583" s="20">
        <v>0</v>
      </c>
      <c r="I583" s="20">
        <v>3072</v>
      </c>
      <c r="J583" s="20">
        <v>0</v>
      </c>
      <c r="K583" s="20">
        <v>1147</v>
      </c>
      <c r="L583" s="21" t="str">
        <f aca="true" t="shared" si="23" ref="L583:L646">IF(H583&lt;&gt;0,I583/H583*100,"**.**")</f>
        <v>**.**</v>
      </c>
      <c r="M583" s="21" t="str">
        <f aca="true" t="shared" si="24" ref="M583:M646">IF(J583&lt;&gt;0,K583/J583*100,"**.**")</f>
        <v>**.**</v>
      </c>
    </row>
    <row r="584" spans="2:13" s="3" customFormat="1" ht="10.5">
      <c r="B584" s="19"/>
      <c r="C584" s="19"/>
      <c r="D584" s="19"/>
      <c r="E584" s="19" t="s">
        <v>236</v>
      </c>
      <c r="F584" s="19" t="s">
        <v>237</v>
      </c>
      <c r="G584" s="20">
        <v>0</v>
      </c>
      <c r="H584" s="20">
        <v>0</v>
      </c>
      <c r="I584" s="20">
        <v>2928</v>
      </c>
      <c r="J584" s="20">
        <v>0</v>
      </c>
      <c r="K584" s="20">
        <v>5000</v>
      </c>
      <c r="L584" s="21" t="str">
        <f t="shared" si="23"/>
        <v>**.**</v>
      </c>
      <c r="M584" s="21" t="str">
        <f t="shared" si="24"/>
        <v>**.**</v>
      </c>
    </row>
    <row r="585" spans="2:13" s="3" customFormat="1" ht="10.5">
      <c r="B585" s="19"/>
      <c r="C585" s="19" t="s">
        <v>55</v>
      </c>
      <c r="D585" s="19"/>
      <c r="E585" s="19"/>
      <c r="F585" s="19" t="s">
        <v>56</v>
      </c>
      <c r="G585" s="20">
        <f>+G586+G589+G591+G593+G595+G597+G599+G601+G603+G606</f>
        <v>300900</v>
      </c>
      <c r="H585" s="20">
        <f>+H586+H589+H591+H593+H595+H597+H599+H601+H603+H606</f>
        <v>126698</v>
      </c>
      <c r="I585" s="20">
        <f>+I586+I589+I591+I593+I595+I597+I599+I601+I603+I606</f>
        <v>126698</v>
      </c>
      <c r="J585" s="20">
        <f>+J586+J589+J591+J593+J595+J597+J599+J601+J603+J606</f>
        <v>503298</v>
      </c>
      <c r="K585" s="20">
        <f>+K586+K589+K591+K593+K595+K597+K599+K601+K603+K606</f>
        <v>503298</v>
      </c>
      <c r="L585" s="21">
        <f t="shared" si="23"/>
        <v>100</v>
      </c>
      <c r="M585" s="21">
        <f t="shared" si="24"/>
        <v>100</v>
      </c>
    </row>
    <row r="586" spans="1:13" s="2" customFormat="1" ht="15.75">
      <c r="A586" s="22" t="s">
        <v>245</v>
      </c>
      <c r="B586" s="22"/>
      <c r="C586" s="22"/>
      <c r="D586" s="22" t="s">
        <v>58</v>
      </c>
      <c r="E586" s="22"/>
      <c r="F586" s="22" t="s">
        <v>59</v>
      </c>
      <c r="G586" s="23">
        <f>+G587+G588</f>
        <v>8600</v>
      </c>
      <c r="H586" s="23">
        <f>+H587+H588</f>
        <v>8755</v>
      </c>
      <c r="I586" s="23">
        <f>+I587+I588</f>
        <v>8755</v>
      </c>
      <c r="J586" s="23">
        <f>+J587+J588</f>
        <v>8939</v>
      </c>
      <c r="K586" s="23">
        <f>+K587+K588</f>
        <v>8939</v>
      </c>
      <c r="L586" s="24">
        <f t="shared" si="23"/>
        <v>100</v>
      </c>
      <c r="M586" s="24">
        <f t="shared" si="24"/>
        <v>100</v>
      </c>
    </row>
    <row r="587" spans="2:13" s="3" customFormat="1" ht="10.5">
      <c r="B587" s="19"/>
      <c r="C587" s="19"/>
      <c r="D587" s="19"/>
      <c r="E587" s="19" t="s">
        <v>639</v>
      </c>
      <c r="F587" s="19" t="s">
        <v>640</v>
      </c>
      <c r="G587" s="20">
        <v>500</v>
      </c>
      <c r="H587" s="20">
        <v>0</v>
      </c>
      <c r="I587" s="20">
        <v>0</v>
      </c>
      <c r="J587" s="20">
        <v>0</v>
      </c>
      <c r="K587" s="20">
        <v>0</v>
      </c>
      <c r="L587" s="21" t="str">
        <f t="shared" si="23"/>
        <v>**.**</v>
      </c>
      <c r="M587" s="21" t="str">
        <f t="shared" si="24"/>
        <v>**.**</v>
      </c>
    </row>
    <row r="588" spans="2:13" s="3" customFormat="1" ht="10.5">
      <c r="B588" s="19"/>
      <c r="C588" s="19"/>
      <c r="D588" s="19"/>
      <c r="E588" s="19" t="s">
        <v>60</v>
      </c>
      <c r="F588" s="19" t="s">
        <v>61</v>
      </c>
      <c r="G588" s="20">
        <v>8100</v>
      </c>
      <c r="H588" s="20">
        <v>8755</v>
      </c>
      <c r="I588" s="20">
        <v>8755</v>
      </c>
      <c r="J588" s="20">
        <v>8939</v>
      </c>
      <c r="K588" s="20">
        <v>8939</v>
      </c>
      <c r="L588" s="21">
        <f t="shared" si="23"/>
        <v>100</v>
      </c>
      <c r="M588" s="21">
        <f t="shared" si="24"/>
        <v>100</v>
      </c>
    </row>
    <row r="589" spans="1:13" s="2" customFormat="1" ht="15.75">
      <c r="A589" s="22" t="s">
        <v>248</v>
      </c>
      <c r="B589" s="22"/>
      <c r="C589" s="22"/>
      <c r="D589" s="22" t="s">
        <v>63</v>
      </c>
      <c r="E589" s="22"/>
      <c r="F589" s="22" t="s">
        <v>1216</v>
      </c>
      <c r="G589" s="23">
        <f>+G590</f>
        <v>6000</v>
      </c>
      <c r="H589" s="23">
        <f>+H590</f>
        <v>6108</v>
      </c>
      <c r="I589" s="23">
        <f>+I590</f>
        <v>6108</v>
      </c>
      <c r="J589" s="23">
        <f>+J590</f>
        <v>6236</v>
      </c>
      <c r="K589" s="23">
        <f>+K590</f>
        <v>6236</v>
      </c>
      <c r="L589" s="24">
        <f t="shared" si="23"/>
        <v>100</v>
      </c>
      <c r="M589" s="24">
        <f t="shared" si="24"/>
        <v>100</v>
      </c>
    </row>
    <row r="590" spans="2:13" s="3" customFormat="1" ht="10.5">
      <c r="B590" s="19"/>
      <c r="C590" s="19"/>
      <c r="D590" s="19"/>
      <c r="E590" s="19" t="s">
        <v>60</v>
      </c>
      <c r="F590" s="19" t="s">
        <v>61</v>
      </c>
      <c r="G590" s="20">
        <v>6000</v>
      </c>
      <c r="H590" s="20">
        <v>6108</v>
      </c>
      <c r="I590" s="20">
        <v>6108</v>
      </c>
      <c r="J590" s="20">
        <v>6236</v>
      </c>
      <c r="K590" s="20">
        <v>6236</v>
      </c>
      <c r="L590" s="21">
        <f t="shared" si="23"/>
        <v>100</v>
      </c>
      <c r="M590" s="21">
        <f t="shared" si="24"/>
        <v>100</v>
      </c>
    </row>
    <row r="591" spans="1:13" s="2" customFormat="1" ht="15.75">
      <c r="A591" s="22" t="s">
        <v>250</v>
      </c>
      <c r="B591" s="22"/>
      <c r="C591" s="22"/>
      <c r="D591" s="22" t="s">
        <v>65</v>
      </c>
      <c r="E591" s="22"/>
      <c r="F591" s="22" t="s">
        <v>66</v>
      </c>
      <c r="G591" s="23">
        <f>+G592</f>
        <v>3400</v>
      </c>
      <c r="H591" s="23">
        <f>+H592</f>
        <v>3461</v>
      </c>
      <c r="I591" s="23">
        <f>+I592</f>
        <v>3461</v>
      </c>
      <c r="J591" s="23">
        <f>+J592</f>
        <v>3534</v>
      </c>
      <c r="K591" s="23">
        <f>+K592</f>
        <v>3534</v>
      </c>
      <c r="L591" s="24">
        <f t="shared" si="23"/>
        <v>100</v>
      </c>
      <c r="M591" s="24">
        <f t="shared" si="24"/>
        <v>100</v>
      </c>
    </row>
    <row r="592" spans="2:13" s="3" customFormat="1" ht="10.5">
      <c r="B592" s="19"/>
      <c r="C592" s="19"/>
      <c r="D592" s="19"/>
      <c r="E592" s="19" t="s">
        <v>60</v>
      </c>
      <c r="F592" s="19" t="s">
        <v>61</v>
      </c>
      <c r="G592" s="20">
        <v>3400</v>
      </c>
      <c r="H592" s="20">
        <v>3461</v>
      </c>
      <c r="I592" s="20">
        <v>3461</v>
      </c>
      <c r="J592" s="20">
        <v>3534</v>
      </c>
      <c r="K592" s="20">
        <v>3534</v>
      </c>
      <c r="L592" s="21">
        <f t="shared" si="23"/>
        <v>100</v>
      </c>
      <c r="M592" s="21">
        <f t="shared" si="24"/>
        <v>100</v>
      </c>
    </row>
    <row r="593" spans="1:13" s="2" customFormat="1" ht="15.75">
      <c r="A593" s="22" t="s">
        <v>252</v>
      </c>
      <c r="B593" s="22"/>
      <c r="C593" s="22"/>
      <c r="D593" s="22" t="s">
        <v>68</v>
      </c>
      <c r="E593" s="22"/>
      <c r="F593" s="22" t="s">
        <v>1407</v>
      </c>
      <c r="G593" s="23">
        <f>+G594</f>
        <v>4300</v>
      </c>
      <c r="H593" s="23">
        <f>+H594</f>
        <v>4377</v>
      </c>
      <c r="I593" s="23">
        <f>+I594</f>
        <v>4377</v>
      </c>
      <c r="J593" s="23">
        <f>+J594</f>
        <v>4469</v>
      </c>
      <c r="K593" s="23">
        <f>+K594</f>
        <v>4469</v>
      </c>
      <c r="L593" s="24">
        <f t="shared" si="23"/>
        <v>100</v>
      </c>
      <c r="M593" s="24">
        <f t="shared" si="24"/>
        <v>100</v>
      </c>
    </row>
    <row r="594" spans="2:13" s="3" customFormat="1" ht="10.5">
      <c r="B594" s="19"/>
      <c r="C594" s="19"/>
      <c r="D594" s="19"/>
      <c r="E594" s="19" t="s">
        <v>749</v>
      </c>
      <c r="F594" s="19" t="s">
        <v>750</v>
      </c>
      <c r="G594" s="20">
        <v>4300</v>
      </c>
      <c r="H594" s="20">
        <v>4377</v>
      </c>
      <c r="I594" s="20">
        <v>4377</v>
      </c>
      <c r="J594" s="20">
        <v>4469</v>
      </c>
      <c r="K594" s="20">
        <v>4469</v>
      </c>
      <c r="L594" s="21">
        <f t="shared" si="23"/>
        <v>100</v>
      </c>
      <c r="M594" s="21">
        <f t="shared" si="24"/>
        <v>100</v>
      </c>
    </row>
    <row r="595" spans="1:13" s="2" customFormat="1" ht="15.75">
      <c r="A595" s="22" t="s">
        <v>255</v>
      </c>
      <c r="B595" s="22"/>
      <c r="C595" s="22"/>
      <c r="D595" s="22" t="s">
        <v>70</v>
      </c>
      <c r="E595" s="22"/>
      <c r="F595" s="22" t="s">
        <v>71</v>
      </c>
      <c r="G595" s="23">
        <f>+G596</f>
        <v>8500</v>
      </c>
      <c r="H595" s="23">
        <f>+H596</f>
        <v>8653</v>
      </c>
      <c r="I595" s="23">
        <f>+I596</f>
        <v>8653</v>
      </c>
      <c r="J595" s="23">
        <f>+J596</f>
        <v>8835</v>
      </c>
      <c r="K595" s="23">
        <f>+K596</f>
        <v>8835</v>
      </c>
      <c r="L595" s="24">
        <f t="shared" si="23"/>
        <v>100</v>
      </c>
      <c r="M595" s="24">
        <f t="shared" si="24"/>
        <v>100</v>
      </c>
    </row>
    <row r="596" spans="2:13" s="3" customFormat="1" ht="10.5">
      <c r="B596" s="19"/>
      <c r="C596" s="19"/>
      <c r="D596" s="19"/>
      <c r="E596" s="19" t="s">
        <v>60</v>
      </c>
      <c r="F596" s="19" t="s">
        <v>61</v>
      </c>
      <c r="G596" s="20">
        <v>8500</v>
      </c>
      <c r="H596" s="20">
        <v>8653</v>
      </c>
      <c r="I596" s="20">
        <v>8653</v>
      </c>
      <c r="J596" s="20">
        <v>8835</v>
      </c>
      <c r="K596" s="20">
        <v>8835</v>
      </c>
      <c r="L596" s="21">
        <f t="shared" si="23"/>
        <v>100</v>
      </c>
      <c r="M596" s="21">
        <f t="shared" si="24"/>
        <v>100</v>
      </c>
    </row>
    <row r="597" spans="1:13" s="2" customFormat="1" ht="15.75">
      <c r="A597" s="22" t="s">
        <v>258</v>
      </c>
      <c r="B597" s="22"/>
      <c r="C597" s="22"/>
      <c r="D597" s="22" t="s">
        <v>73</v>
      </c>
      <c r="E597" s="22"/>
      <c r="F597" s="22" t="s">
        <v>74</v>
      </c>
      <c r="G597" s="23">
        <f>+G598</f>
        <v>25600</v>
      </c>
      <c r="H597" s="23">
        <f>+H598</f>
        <v>26061</v>
      </c>
      <c r="I597" s="23">
        <f>+I598</f>
        <v>26061</v>
      </c>
      <c r="J597" s="23">
        <f>+J598</f>
        <v>26608</v>
      </c>
      <c r="K597" s="23">
        <f>+K598</f>
        <v>26608</v>
      </c>
      <c r="L597" s="24">
        <f t="shared" si="23"/>
        <v>100</v>
      </c>
      <c r="M597" s="24">
        <f t="shared" si="24"/>
        <v>100</v>
      </c>
    </row>
    <row r="598" spans="2:13" s="3" customFormat="1" ht="10.5">
      <c r="B598" s="19"/>
      <c r="C598" s="19"/>
      <c r="D598" s="19"/>
      <c r="E598" s="19" t="s">
        <v>60</v>
      </c>
      <c r="F598" s="19" t="s">
        <v>61</v>
      </c>
      <c r="G598" s="20">
        <v>25600</v>
      </c>
      <c r="H598" s="20">
        <v>26061</v>
      </c>
      <c r="I598" s="20">
        <v>26061</v>
      </c>
      <c r="J598" s="20">
        <v>26608</v>
      </c>
      <c r="K598" s="20">
        <v>26608</v>
      </c>
      <c r="L598" s="21">
        <f t="shared" si="23"/>
        <v>100</v>
      </c>
      <c r="M598" s="21">
        <f t="shared" si="24"/>
        <v>100</v>
      </c>
    </row>
    <row r="599" spans="1:13" s="2" customFormat="1" ht="15.75">
      <c r="A599" s="22" t="s">
        <v>261</v>
      </c>
      <c r="B599" s="22"/>
      <c r="C599" s="22"/>
      <c r="D599" s="22" t="s">
        <v>76</v>
      </c>
      <c r="E599" s="22"/>
      <c r="F599" s="22" t="s">
        <v>77</v>
      </c>
      <c r="G599" s="23">
        <f>+G600</f>
        <v>39000</v>
      </c>
      <c r="H599" s="23">
        <f>+H600</f>
        <v>19702</v>
      </c>
      <c r="I599" s="23">
        <f>+I600</f>
        <v>19702</v>
      </c>
      <c r="J599" s="23">
        <f>+J600</f>
        <v>10000</v>
      </c>
      <c r="K599" s="23">
        <f>+K600</f>
        <v>10000</v>
      </c>
      <c r="L599" s="24">
        <f t="shared" si="23"/>
        <v>100</v>
      </c>
      <c r="M599" s="24">
        <f t="shared" si="24"/>
        <v>100</v>
      </c>
    </row>
    <row r="600" spans="2:13" s="3" customFormat="1" ht="10.5">
      <c r="B600" s="19"/>
      <c r="C600" s="19"/>
      <c r="D600" s="19"/>
      <c r="E600" s="19" t="s">
        <v>749</v>
      </c>
      <c r="F600" s="19" t="s">
        <v>750</v>
      </c>
      <c r="G600" s="20">
        <v>39000</v>
      </c>
      <c r="H600" s="20">
        <v>19702</v>
      </c>
      <c r="I600" s="20">
        <v>19702</v>
      </c>
      <c r="J600" s="20">
        <v>10000</v>
      </c>
      <c r="K600" s="20">
        <v>10000</v>
      </c>
      <c r="L600" s="21">
        <f t="shared" si="23"/>
        <v>100</v>
      </c>
      <c r="M600" s="21">
        <f t="shared" si="24"/>
        <v>100</v>
      </c>
    </row>
    <row r="601" spans="1:13" s="2" customFormat="1" ht="15.75">
      <c r="A601" s="22" t="s">
        <v>263</v>
      </c>
      <c r="B601" s="22"/>
      <c r="C601" s="22"/>
      <c r="D601" s="22" t="s">
        <v>79</v>
      </c>
      <c r="E601" s="22"/>
      <c r="F601" s="22" t="s">
        <v>1408</v>
      </c>
      <c r="G601" s="23">
        <f>+G602</f>
        <v>4500</v>
      </c>
      <c r="H601" s="23">
        <f>+H602</f>
        <v>4581</v>
      </c>
      <c r="I601" s="23">
        <f>+I602</f>
        <v>4581</v>
      </c>
      <c r="J601" s="23">
        <f>+J602</f>
        <v>4677</v>
      </c>
      <c r="K601" s="23">
        <f>+K602</f>
        <v>4677</v>
      </c>
      <c r="L601" s="24">
        <f t="shared" si="23"/>
        <v>100</v>
      </c>
      <c r="M601" s="24">
        <f t="shared" si="24"/>
        <v>100</v>
      </c>
    </row>
    <row r="602" spans="2:13" s="3" customFormat="1" ht="10.5">
      <c r="B602" s="19"/>
      <c r="C602" s="19"/>
      <c r="D602" s="19"/>
      <c r="E602" s="19" t="s">
        <v>60</v>
      </c>
      <c r="F602" s="19" t="s">
        <v>61</v>
      </c>
      <c r="G602" s="20">
        <v>4500</v>
      </c>
      <c r="H602" s="20">
        <v>4581</v>
      </c>
      <c r="I602" s="20">
        <v>4581</v>
      </c>
      <c r="J602" s="20">
        <v>4677</v>
      </c>
      <c r="K602" s="20">
        <v>4677</v>
      </c>
      <c r="L602" s="21">
        <f t="shared" si="23"/>
        <v>100</v>
      </c>
      <c r="M602" s="21">
        <f t="shared" si="24"/>
        <v>100</v>
      </c>
    </row>
    <row r="603" spans="1:13" s="2" customFormat="1" ht="15.75">
      <c r="A603" s="22" t="s">
        <v>265</v>
      </c>
      <c r="B603" s="22"/>
      <c r="C603" s="22"/>
      <c r="D603" s="22" t="s">
        <v>151</v>
      </c>
      <c r="E603" s="22"/>
      <c r="F603" s="22" t="s">
        <v>152</v>
      </c>
      <c r="G603" s="23">
        <f>+G604+G605</f>
        <v>1000</v>
      </c>
      <c r="H603" s="23">
        <f>+H604+H605</f>
        <v>35000</v>
      </c>
      <c r="I603" s="23">
        <f>+I604+I605</f>
        <v>35000</v>
      </c>
      <c r="J603" s="23">
        <f>+J604+J605</f>
        <v>0</v>
      </c>
      <c r="K603" s="23">
        <f>+K604+K605</f>
        <v>0</v>
      </c>
      <c r="L603" s="24">
        <f t="shared" si="23"/>
        <v>100</v>
      </c>
      <c r="M603" s="24" t="str">
        <f t="shared" si="24"/>
        <v>**.**</v>
      </c>
    </row>
    <row r="604" spans="2:13" s="3" customFormat="1" ht="10.5">
      <c r="B604" s="19"/>
      <c r="C604" s="19"/>
      <c r="D604" s="19"/>
      <c r="E604" s="19" t="s">
        <v>697</v>
      </c>
      <c r="F604" s="19" t="s">
        <v>698</v>
      </c>
      <c r="G604" s="20">
        <v>0</v>
      </c>
      <c r="H604" s="20">
        <v>35000</v>
      </c>
      <c r="I604" s="20">
        <v>35000</v>
      </c>
      <c r="J604" s="20">
        <v>0</v>
      </c>
      <c r="K604" s="20">
        <v>0</v>
      </c>
      <c r="L604" s="21">
        <f t="shared" si="23"/>
        <v>100</v>
      </c>
      <c r="M604" s="21" t="str">
        <f t="shared" si="24"/>
        <v>**.**</v>
      </c>
    </row>
    <row r="605" spans="2:13" s="3" customFormat="1" ht="10.5">
      <c r="B605" s="19"/>
      <c r="C605" s="19"/>
      <c r="D605" s="19"/>
      <c r="E605" s="19" t="s">
        <v>749</v>
      </c>
      <c r="F605" s="19" t="s">
        <v>750</v>
      </c>
      <c r="G605" s="20">
        <v>1000</v>
      </c>
      <c r="H605" s="20">
        <v>0</v>
      </c>
      <c r="I605" s="20">
        <v>0</v>
      </c>
      <c r="J605" s="20">
        <v>0</v>
      </c>
      <c r="K605" s="20">
        <v>0</v>
      </c>
      <c r="L605" s="21" t="str">
        <f t="shared" si="23"/>
        <v>**.**</v>
      </c>
      <c r="M605" s="21" t="str">
        <f t="shared" si="24"/>
        <v>**.**</v>
      </c>
    </row>
    <row r="606" spans="1:13" s="2" customFormat="1" ht="15.75">
      <c r="A606" s="22" t="s">
        <v>268</v>
      </c>
      <c r="B606" s="22"/>
      <c r="C606" s="22"/>
      <c r="D606" s="22" t="s">
        <v>154</v>
      </c>
      <c r="E606" s="22"/>
      <c r="F606" s="22" t="s">
        <v>1531</v>
      </c>
      <c r="G606" s="23">
        <f>+G607+G608</f>
        <v>200000</v>
      </c>
      <c r="H606" s="23">
        <f>+H607+H608</f>
        <v>10000</v>
      </c>
      <c r="I606" s="23">
        <f>+I607+I608</f>
        <v>10000</v>
      </c>
      <c r="J606" s="23">
        <f>+J607+J608</f>
        <v>430000</v>
      </c>
      <c r="K606" s="23">
        <f>+K607+K608</f>
        <v>430000</v>
      </c>
      <c r="L606" s="24">
        <f t="shared" si="23"/>
        <v>100</v>
      </c>
      <c r="M606" s="24">
        <f t="shared" si="24"/>
        <v>100</v>
      </c>
    </row>
    <row r="607" spans="2:13" s="3" customFormat="1" ht="10.5">
      <c r="B607" s="19"/>
      <c r="C607" s="19"/>
      <c r="D607" s="19"/>
      <c r="E607" s="19" t="s">
        <v>836</v>
      </c>
      <c r="F607" s="19" t="s">
        <v>837</v>
      </c>
      <c r="G607" s="20">
        <v>15018.84</v>
      </c>
      <c r="H607" s="20">
        <v>0</v>
      </c>
      <c r="I607" s="20">
        <v>0</v>
      </c>
      <c r="J607" s="20">
        <v>0</v>
      </c>
      <c r="K607" s="20">
        <v>0</v>
      </c>
      <c r="L607" s="21" t="str">
        <f t="shared" si="23"/>
        <v>**.**</v>
      </c>
      <c r="M607" s="21" t="str">
        <f t="shared" si="24"/>
        <v>**.**</v>
      </c>
    </row>
    <row r="608" spans="2:13" s="3" customFormat="1" ht="10.5">
      <c r="B608" s="19"/>
      <c r="C608" s="19"/>
      <c r="D608" s="19"/>
      <c r="E608" s="19" t="s">
        <v>753</v>
      </c>
      <c r="F608" s="19" t="s">
        <v>754</v>
      </c>
      <c r="G608" s="20">
        <v>184981.16</v>
      </c>
      <c r="H608" s="20">
        <v>10000</v>
      </c>
      <c r="I608" s="20">
        <v>10000</v>
      </c>
      <c r="J608" s="20">
        <v>430000</v>
      </c>
      <c r="K608" s="20">
        <v>430000</v>
      </c>
      <c r="L608" s="21">
        <f t="shared" si="23"/>
        <v>100</v>
      </c>
      <c r="M608" s="21">
        <f t="shared" si="24"/>
        <v>100</v>
      </c>
    </row>
    <row r="609" spans="2:13" s="3" customFormat="1" ht="10.5">
      <c r="B609" s="19"/>
      <c r="C609" s="19" t="s">
        <v>776</v>
      </c>
      <c r="D609" s="19"/>
      <c r="E609" s="19"/>
      <c r="F609" s="19" t="s">
        <v>777</v>
      </c>
      <c r="G609" s="20">
        <f>+G610+G612+G615+G617+G619</f>
        <v>244500</v>
      </c>
      <c r="H609" s="20">
        <f>+H610+H612+H615+H617+H619</f>
        <v>188355</v>
      </c>
      <c r="I609" s="20">
        <f>+I610+I612+I615+I617+I619</f>
        <v>188355</v>
      </c>
      <c r="J609" s="20">
        <f>+J610+J612+J615+J617+J619</f>
        <v>199371</v>
      </c>
      <c r="K609" s="20">
        <f>+K610+K612+K615+K617+K619</f>
        <v>199371</v>
      </c>
      <c r="L609" s="21">
        <f t="shared" si="23"/>
        <v>100</v>
      </c>
      <c r="M609" s="21">
        <f t="shared" si="24"/>
        <v>100</v>
      </c>
    </row>
    <row r="610" spans="1:13" s="2" customFormat="1" ht="15.75">
      <c r="A610" s="22" t="s">
        <v>271</v>
      </c>
      <c r="B610" s="22"/>
      <c r="C610" s="22"/>
      <c r="D610" s="22" t="s">
        <v>156</v>
      </c>
      <c r="E610" s="22"/>
      <c r="F610" s="22" t="s">
        <v>157</v>
      </c>
      <c r="G610" s="23">
        <f>+G611</f>
        <v>19400</v>
      </c>
      <c r="H610" s="23">
        <f>+H611</f>
        <v>19749</v>
      </c>
      <c r="I610" s="23">
        <f>+I611</f>
        <v>19749</v>
      </c>
      <c r="J610" s="23">
        <f>+J611</f>
        <v>20164</v>
      </c>
      <c r="K610" s="23">
        <f>+K611</f>
        <v>20164</v>
      </c>
      <c r="L610" s="24">
        <f t="shared" si="23"/>
        <v>100</v>
      </c>
      <c r="M610" s="24">
        <f t="shared" si="24"/>
        <v>100</v>
      </c>
    </row>
    <row r="611" spans="2:13" s="3" customFormat="1" ht="10.5">
      <c r="B611" s="19"/>
      <c r="C611" s="19"/>
      <c r="D611" s="19"/>
      <c r="E611" s="19" t="s">
        <v>60</v>
      </c>
      <c r="F611" s="19" t="s">
        <v>61</v>
      </c>
      <c r="G611" s="20">
        <v>19400</v>
      </c>
      <c r="H611" s="20">
        <v>19749</v>
      </c>
      <c r="I611" s="20">
        <v>19749</v>
      </c>
      <c r="J611" s="20">
        <v>20164</v>
      </c>
      <c r="K611" s="20">
        <v>20164</v>
      </c>
      <c r="L611" s="21">
        <f t="shared" si="23"/>
        <v>100</v>
      </c>
      <c r="M611" s="21">
        <f t="shared" si="24"/>
        <v>100</v>
      </c>
    </row>
    <row r="612" spans="1:13" s="2" customFormat="1" ht="15.75">
      <c r="A612" s="22" t="s">
        <v>272</v>
      </c>
      <c r="B612" s="22"/>
      <c r="C612" s="22"/>
      <c r="D612" s="22" t="s">
        <v>159</v>
      </c>
      <c r="E612" s="22"/>
      <c r="F612" s="22" t="s">
        <v>160</v>
      </c>
      <c r="G612" s="23">
        <f>+G613+G614</f>
        <v>197000</v>
      </c>
      <c r="H612" s="23">
        <f>+H613+H614</f>
        <v>140000</v>
      </c>
      <c r="I612" s="23">
        <f>+I613+I614</f>
        <v>140000</v>
      </c>
      <c r="J612" s="23">
        <f>+J613+J614</f>
        <v>150000</v>
      </c>
      <c r="K612" s="23">
        <f>+K613+K614</f>
        <v>150000</v>
      </c>
      <c r="L612" s="24">
        <f t="shared" si="23"/>
        <v>100</v>
      </c>
      <c r="M612" s="24">
        <f t="shared" si="24"/>
        <v>100</v>
      </c>
    </row>
    <row r="613" spans="2:13" s="3" customFormat="1" ht="10.5">
      <c r="B613" s="19"/>
      <c r="C613" s="19"/>
      <c r="D613" s="19"/>
      <c r="E613" s="19" t="s">
        <v>639</v>
      </c>
      <c r="F613" s="19" t="s">
        <v>640</v>
      </c>
      <c r="G613" s="20">
        <v>195249</v>
      </c>
      <c r="H613" s="20">
        <v>140000</v>
      </c>
      <c r="I613" s="20">
        <v>0</v>
      </c>
      <c r="J613" s="20">
        <v>150000</v>
      </c>
      <c r="K613" s="20">
        <v>0</v>
      </c>
      <c r="L613" s="21">
        <f t="shared" si="23"/>
        <v>0</v>
      </c>
      <c r="M613" s="21">
        <f t="shared" si="24"/>
        <v>0</v>
      </c>
    </row>
    <row r="614" spans="2:13" s="3" customFormat="1" ht="10.5">
      <c r="B614" s="19"/>
      <c r="C614" s="19"/>
      <c r="D614" s="19"/>
      <c r="E614" s="19" t="s">
        <v>739</v>
      </c>
      <c r="F614" s="19" t="s">
        <v>740</v>
      </c>
      <c r="G614" s="20">
        <v>1751</v>
      </c>
      <c r="H614" s="20">
        <v>0</v>
      </c>
      <c r="I614" s="20">
        <v>140000</v>
      </c>
      <c r="J614" s="20">
        <v>0</v>
      </c>
      <c r="K614" s="20">
        <v>150000</v>
      </c>
      <c r="L614" s="21" t="str">
        <f t="shared" si="23"/>
        <v>**.**</v>
      </c>
      <c r="M614" s="21" t="str">
        <f t="shared" si="24"/>
        <v>**.**</v>
      </c>
    </row>
    <row r="615" spans="1:13" s="2" customFormat="1" ht="15.75">
      <c r="A615" s="22" t="s">
        <v>275</v>
      </c>
      <c r="B615" s="22"/>
      <c r="C615" s="22"/>
      <c r="D615" s="22" t="s">
        <v>162</v>
      </c>
      <c r="E615" s="22"/>
      <c r="F615" s="22" t="s">
        <v>163</v>
      </c>
      <c r="G615" s="23">
        <f>+G616</f>
        <v>2100</v>
      </c>
      <c r="H615" s="23">
        <f>+H616</f>
        <v>2138</v>
      </c>
      <c r="I615" s="23">
        <f>+I616</f>
        <v>2138</v>
      </c>
      <c r="J615" s="23">
        <f>+J616</f>
        <v>2183</v>
      </c>
      <c r="K615" s="23">
        <f>+K616</f>
        <v>2183</v>
      </c>
      <c r="L615" s="24">
        <f t="shared" si="23"/>
        <v>100</v>
      </c>
      <c r="M615" s="24">
        <f t="shared" si="24"/>
        <v>100</v>
      </c>
    </row>
    <row r="616" spans="2:13" s="3" customFormat="1" ht="10.5">
      <c r="B616" s="19"/>
      <c r="C616" s="19"/>
      <c r="D616" s="19"/>
      <c r="E616" s="19" t="s">
        <v>60</v>
      </c>
      <c r="F616" s="19" t="s">
        <v>61</v>
      </c>
      <c r="G616" s="20">
        <v>2100</v>
      </c>
      <c r="H616" s="20">
        <v>2138</v>
      </c>
      <c r="I616" s="20">
        <v>2138</v>
      </c>
      <c r="J616" s="20">
        <v>2183</v>
      </c>
      <c r="K616" s="20">
        <v>2183</v>
      </c>
      <c r="L616" s="21">
        <f t="shared" si="23"/>
        <v>100</v>
      </c>
      <c r="M616" s="21">
        <f t="shared" si="24"/>
        <v>100</v>
      </c>
    </row>
    <row r="617" spans="1:13" s="2" customFormat="1" ht="15.75">
      <c r="A617" s="22" t="s">
        <v>278</v>
      </c>
      <c r="B617" s="22"/>
      <c r="C617" s="22"/>
      <c r="D617" s="22" t="s">
        <v>165</v>
      </c>
      <c r="E617" s="22"/>
      <c r="F617" s="22" t="s">
        <v>166</v>
      </c>
      <c r="G617" s="23">
        <f>+G618</f>
        <v>6000</v>
      </c>
      <c r="H617" s="23">
        <f>+H618</f>
        <v>6108</v>
      </c>
      <c r="I617" s="23">
        <f>+I618</f>
        <v>6108</v>
      </c>
      <c r="J617" s="23">
        <f>+J618</f>
        <v>6236</v>
      </c>
      <c r="K617" s="23">
        <f>+K618</f>
        <v>6236</v>
      </c>
      <c r="L617" s="24">
        <f t="shared" si="23"/>
        <v>100</v>
      </c>
      <c r="M617" s="24">
        <f t="shared" si="24"/>
        <v>100</v>
      </c>
    </row>
    <row r="618" spans="2:13" s="3" customFormat="1" ht="10.5">
      <c r="B618" s="19"/>
      <c r="C618" s="19"/>
      <c r="D618" s="19"/>
      <c r="E618" s="19" t="s">
        <v>60</v>
      </c>
      <c r="F618" s="19" t="s">
        <v>61</v>
      </c>
      <c r="G618" s="20">
        <v>6000</v>
      </c>
      <c r="H618" s="20">
        <v>6108</v>
      </c>
      <c r="I618" s="20">
        <v>6108</v>
      </c>
      <c r="J618" s="20">
        <v>6236</v>
      </c>
      <c r="K618" s="20">
        <v>6236</v>
      </c>
      <c r="L618" s="21">
        <f t="shared" si="23"/>
        <v>100</v>
      </c>
      <c r="M618" s="21">
        <f t="shared" si="24"/>
        <v>100</v>
      </c>
    </row>
    <row r="619" spans="1:13" s="2" customFormat="1" ht="15.75">
      <c r="A619" s="22" t="s">
        <v>281</v>
      </c>
      <c r="B619" s="22"/>
      <c r="C619" s="22"/>
      <c r="D619" s="22" t="s">
        <v>168</v>
      </c>
      <c r="E619" s="22"/>
      <c r="F619" s="22" t="s">
        <v>169</v>
      </c>
      <c r="G619" s="23">
        <f>+G620+G621</f>
        <v>20000</v>
      </c>
      <c r="H619" s="23">
        <f>+H620+H621</f>
        <v>20360</v>
      </c>
      <c r="I619" s="23">
        <f>+I620+I621</f>
        <v>20360</v>
      </c>
      <c r="J619" s="23">
        <f>+J620+J621</f>
        <v>20788</v>
      </c>
      <c r="K619" s="23">
        <f>+K620+K621</f>
        <v>20788</v>
      </c>
      <c r="L619" s="24">
        <f t="shared" si="23"/>
        <v>100</v>
      </c>
      <c r="M619" s="24">
        <f t="shared" si="24"/>
        <v>100</v>
      </c>
    </row>
    <row r="620" spans="2:13" s="3" customFormat="1" ht="10.5">
      <c r="B620" s="19"/>
      <c r="C620" s="19"/>
      <c r="D620" s="19"/>
      <c r="E620" s="19" t="s">
        <v>639</v>
      </c>
      <c r="F620" s="19" t="s">
        <v>640</v>
      </c>
      <c r="G620" s="20">
        <v>20000</v>
      </c>
      <c r="H620" s="20">
        <v>20360</v>
      </c>
      <c r="I620" s="20">
        <v>0</v>
      </c>
      <c r="J620" s="20">
        <v>20788</v>
      </c>
      <c r="K620" s="20">
        <v>20788</v>
      </c>
      <c r="L620" s="21">
        <f t="shared" si="23"/>
        <v>0</v>
      </c>
      <c r="M620" s="21">
        <f t="shared" si="24"/>
        <v>100</v>
      </c>
    </row>
    <row r="621" spans="2:13" s="3" customFormat="1" ht="10.5">
      <c r="B621" s="19"/>
      <c r="C621" s="19"/>
      <c r="D621" s="19"/>
      <c r="E621" s="19" t="s">
        <v>635</v>
      </c>
      <c r="F621" s="19" t="s">
        <v>636</v>
      </c>
      <c r="G621" s="20">
        <v>0</v>
      </c>
      <c r="H621" s="20">
        <v>0</v>
      </c>
      <c r="I621" s="20">
        <v>20360</v>
      </c>
      <c r="J621" s="20">
        <v>0</v>
      </c>
      <c r="K621" s="20">
        <v>0</v>
      </c>
      <c r="L621" s="21" t="str">
        <f t="shared" si="23"/>
        <v>**.**</v>
      </c>
      <c r="M621" s="21" t="str">
        <f t="shared" si="24"/>
        <v>**.**</v>
      </c>
    </row>
    <row r="622" spans="2:13" s="3" customFormat="1" ht="10.5">
      <c r="B622" s="19"/>
      <c r="C622" s="19" t="s">
        <v>170</v>
      </c>
      <c r="D622" s="19"/>
      <c r="E622" s="19"/>
      <c r="F622" s="19" t="s">
        <v>171</v>
      </c>
      <c r="G622" s="20">
        <f>+G623+G625+G627+G632+G635+G638+G640+G642+G645+G648+G650+G652</f>
        <v>803040</v>
      </c>
      <c r="H622" s="20">
        <f>+H623+H625+H627+H632+H635+H638+H640+H642+H645+H648+H650+H652</f>
        <v>773808</v>
      </c>
      <c r="I622" s="20">
        <f>+I623+I625+I627+I632+I635+I638+I640+I642+I645+I648+I650+I652</f>
        <v>714250</v>
      </c>
      <c r="J622" s="20">
        <f>+J623+J625+J627+J632+J635+J638+J640+J642+J645+J648+J650+J652</f>
        <v>1179109</v>
      </c>
      <c r="K622" s="20">
        <f>+K623+K625+K627+K632+K635+K638+K640+K642+K645+K648+K650+K652</f>
        <v>1149109</v>
      </c>
      <c r="L622" s="21">
        <f t="shared" si="23"/>
        <v>92.30325868949404</v>
      </c>
      <c r="M622" s="21">
        <f t="shared" si="24"/>
        <v>97.45570596102651</v>
      </c>
    </row>
    <row r="623" spans="1:13" s="2" customFormat="1" ht="15.75">
      <c r="A623" s="22" t="s">
        <v>283</v>
      </c>
      <c r="B623" s="22"/>
      <c r="C623" s="22"/>
      <c r="D623" s="22" t="s">
        <v>173</v>
      </c>
      <c r="E623" s="22"/>
      <c r="F623" s="22" t="s">
        <v>174</v>
      </c>
      <c r="G623" s="23">
        <f>+G624</f>
        <v>20000</v>
      </c>
      <c r="H623" s="23">
        <f>+H624</f>
        <v>12000</v>
      </c>
      <c r="I623" s="23">
        <f>+I624</f>
        <v>12000</v>
      </c>
      <c r="J623" s="23">
        <f>+J624</f>
        <v>11100</v>
      </c>
      <c r="K623" s="23">
        <f>+K624</f>
        <v>11100</v>
      </c>
      <c r="L623" s="24">
        <f t="shared" si="23"/>
        <v>100</v>
      </c>
      <c r="M623" s="24">
        <f t="shared" si="24"/>
        <v>100</v>
      </c>
    </row>
    <row r="624" spans="2:13" s="3" customFormat="1" ht="10.5">
      <c r="B624" s="19"/>
      <c r="C624" s="19"/>
      <c r="D624" s="19"/>
      <c r="E624" s="19" t="s">
        <v>643</v>
      </c>
      <c r="F624" s="19" t="s">
        <v>644</v>
      </c>
      <c r="G624" s="20">
        <v>20000</v>
      </c>
      <c r="H624" s="20">
        <v>12000</v>
      </c>
      <c r="I624" s="20">
        <v>12000</v>
      </c>
      <c r="J624" s="20">
        <v>11100</v>
      </c>
      <c r="K624" s="20">
        <v>11100</v>
      </c>
      <c r="L624" s="21">
        <f t="shared" si="23"/>
        <v>100</v>
      </c>
      <c r="M624" s="21">
        <f t="shared" si="24"/>
        <v>100</v>
      </c>
    </row>
    <row r="625" spans="1:13" s="2" customFormat="1" ht="15.75">
      <c r="A625" s="22" t="s">
        <v>286</v>
      </c>
      <c r="B625" s="22"/>
      <c r="C625" s="22"/>
      <c r="D625" s="22" t="s">
        <v>176</v>
      </c>
      <c r="E625" s="22"/>
      <c r="F625" s="22" t="s">
        <v>177</v>
      </c>
      <c r="G625" s="23">
        <f>+G626</f>
        <v>81000</v>
      </c>
      <c r="H625" s="23">
        <f>+H626</f>
        <v>82458</v>
      </c>
      <c r="I625" s="23">
        <f>+I626</f>
        <v>82900</v>
      </c>
      <c r="J625" s="23">
        <f>+J626</f>
        <v>84190</v>
      </c>
      <c r="K625" s="23">
        <f>+K626</f>
        <v>84190</v>
      </c>
      <c r="L625" s="24">
        <f t="shared" si="23"/>
        <v>100.5360304639938</v>
      </c>
      <c r="M625" s="24">
        <f t="shared" si="24"/>
        <v>100</v>
      </c>
    </row>
    <row r="626" spans="2:13" s="3" customFormat="1" ht="10.5">
      <c r="B626" s="19"/>
      <c r="C626" s="19"/>
      <c r="D626" s="19"/>
      <c r="E626" s="19" t="s">
        <v>635</v>
      </c>
      <c r="F626" s="19" t="s">
        <v>636</v>
      </c>
      <c r="G626" s="20">
        <v>81000</v>
      </c>
      <c r="H626" s="20">
        <v>82458</v>
      </c>
      <c r="I626" s="20">
        <v>82900</v>
      </c>
      <c r="J626" s="20">
        <v>84190</v>
      </c>
      <c r="K626" s="20">
        <v>84190</v>
      </c>
      <c r="L626" s="21">
        <f t="shared" si="23"/>
        <v>100.5360304639938</v>
      </c>
      <c r="M626" s="21">
        <f t="shared" si="24"/>
        <v>100</v>
      </c>
    </row>
    <row r="627" spans="1:13" s="2" customFormat="1" ht="15.75">
      <c r="A627" s="22" t="s">
        <v>289</v>
      </c>
      <c r="B627" s="22"/>
      <c r="C627" s="22"/>
      <c r="D627" s="22" t="s">
        <v>179</v>
      </c>
      <c r="E627" s="22"/>
      <c r="F627" s="22" t="s">
        <v>1532</v>
      </c>
      <c r="G627" s="23">
        <f>+G628+G629+G630+G631</f>
        <v>400000</v>
      </c>
      <c r="H627" s="23">
        <f>+H628+H629+H630+H631</f>
        <v>270000</v>
      </c>
      <c r="I627" s="23">
        <f>+I628+I629+I630+I631</f>
        <v>270000</v>
      </c>
      <c r="J627" s="23">
        <f>+J628+J629+J630+J631</f>
        <v>300000</v>
      </c>
      <c r="K627" s="23">
        <f>+K628+K629+K630+K631</f>
        <v>300000</v>
      </c>
      <c r="L627" s="24">
        <f t="shared" si="23"/>
        <v>100</v>
      </c>
      <c r="M627" s="24">
        <f t="shared" si="24"/>
        <v>100</v>
      </c>
    </row>
    <row r="628" spans="2:13" s="3" customFormat="1" ht="10.5">
      <c r="B628" s="19"/>
      <c r="C628" s="19"/>
      <c r="D628" s="19"/>
      <c r="E628" s="19" t="s">
        <v>639</v>
      </c>
      <c r="F628" s="19" t="s">
        <v>640</v>
      </c>
      <c r="G628" s="20">
        <v>4234.68</v>
      </c>
      <c r="H628" s="20">
        <v>4000</v>
      </c>
      <c r="I628" s="20">
        <v>0</v>
      </c>
      <c r="J628" s="20">
        <v>0</v>
      </c>
      <c r="K628" s="20">
        <v>0</v>
      </c>
      <c r="L628" s="21">
        <f t="shared" si="23"/>
        <v>0</v>
      </c>
      <c r="M628" s="21" t="str">
        <f t="shared" si="24"/>
        <v>**.**</v>
      </c>
    </row>
    <row r="629" spans="2:13" s="3" customFormat="1" ht="10.5">
      <c r="B629" s="19"/>
      <c r="C629" s="19"/>
      <c r="D629" s="19"/>
      <c r="E629" s="19" t="s">
        <v>635</v>
      </c>
      <c r="F629" s="19" t="s">
        <v>636</v>
      </c>
      <c r="G629" s="20">
        <v>7282.82</v>
      </c>
      <c r="H629" s="20">
        <v>0</v>
      </c>
      <c r="I629" s="20">
        <v>4000</v>
      </c>
      <c r="J629" s="20">
        <v>0</v>
      </c>
      <c r="K629" s="20">
        <v>0</v>
      </c>
      <c r="L629" s="21" t="str">
        <f t="shared" si="23"/>
        <v>**.**</v>
      </c>
      <c r="M629" s="21" t="str">
        <f t="shared" si="24"/>
        <v>**.**</v>
      </c>
    </row>
    <row r="630" spans="2:13" s="3" customFormat="1" ht="10.5">
      <c r="B630" s="19"/>
      <c r="C630" s="19"/>
      <c r="D630" s="19"/>
      <c r="E630" s="19" t="s">
        <v>47</v>
      </c>
      <c r="F630" s="19" t="s">
        <v>48</v>
      </c>
      <c r="G630" s="20">
        <v>368014.98</v>
      </c>
      <c r="H630" s="20">
        <v>246000</v>
      </c>
      <c r="I630" s="20">
        <v>246000</v>
      </c>
      <c r="J630" s="20">
        <v>300000</v>
      </c>
      <c r="K630" s="20">
        <v>300000</v>
      </c>
      <c r="L630" s="21">
        <f t="shared" si="23"/>
        <v>100</v>
      </c>
      <c r="M630" s="21">
        <f t="shared" si="24"/>
        <v>100</v>
      </c>
    </row>
    <row r="631" spans="2:13" s="3" customFormat="1" ht="10.5">
      <c r="B631" s="19"/>
      <c r="C631" s="19"/>
      <c r="D631" s="19"/>
      <c r="E631" s="19" t="s">
        <v>836</v>
      </c>
      <c r="F631" s="19" t="s">
        <v>837</v>
      </c>
      <c r="G631" s="20">
        <v>20467.52</v>
      </c>
      <c r="H631" s="20">
        <v>20000</v>
      </c>
      <c r="I631" s="20">
        <v>20000</v>
      </c>
      <c r="J631" s="20">
        <v>0</v>
      </c>
      <c r="K631" s="20">
        <v>0</v>
      </c>
      <c r="L631" s="21">
        <f t="shared" si="23"/>
        <v>100</v>
      </c>
      <c r="M631" s="21" t="str">
        <f t="shared" si="24"/>
        <v>**.**</v>
      </c>
    </row>
    <row r="632" spans="1:13" s="2" customFormat="1" ht="15.75">
      <c r="A632" s="22" t="s">
        <v>290</v>
      </c>
      <c r="B632" s="22"/>
      <c r="C632" s="22"/>
      <c r="D632" s="22" t="s">
        <v>181</v>
      </c>
      <c r="E632" s="22"/>
      <c r="F632" s="22" t="s">
        <v>1533</v>
      </c>
      <c r="G632" s="23">
        <f>+G633+G634</f>
        <v>100000</v>
      </c>
      <c r="H632" s="23">
        <f>+H633+H634</f>
        <v>101800</v>
      </c>
      <c r="I632" s="23">
        <f>+I633+I634</f>
        <v>121800</v>
      </c>
      <c r="J632" s="23">
        <f>+J633+J634</f>
        <v>103938</v>
      </c>
      <c r="K632" s="23">
        <f>+K633+K634</f>
        <v>103938</v>
      </c>
      <c r="L632" s="24">
        <f t="shared" si="23"/>
        <v>119.64636542239685</v>
      </c>
      <c r="M632" s="24">
        <f t="shared" si="24"/>
        <v>100</v>
      </c>
    </row>
    <row r="633" spans="2:13" s="3" customFormat="1" ht="10.5">
      <c r="B633" s="19"/>
      <c r="C633" s="19"/>
      <c r="D633" s="19"/>
      <c r="E633" s="19" t="s">
        <v>635</v>
      </c>
      <c r="F633" s="19" t="s">
        <v>636</v>
      </c>
      <c r="G633" s="20">
        <v>30000</v>
      </c>
      <c r="H633" s="20">
        <v>0</v>
      </c>
      <c r="I633" s="20">
        <v>31800</v>
      </c>
      <c r="J633" s="20">
        <v>33938</v>
      </c>
      <c r="K633" s="20">
        <v>33938</v>
      </c>
      <c r="L633" s="21" t="str">
        <f t="shared" si="23"/>
        <v>**.**</v>
      </c>
      <c r="M633" s="21">
        <f t="shared" si="24"/>
        <v>100</v>
      </c>
    </row>
    <row r="634" spans="2:13" s="3" customFormat="1" ht="10.5">
      <c r="B634" s="19"/>
      <c r="C634" s="19"/>
      <c r="D634" s="19"/>
      <c r="E634" s="19" t="s">
        <v>749</v>
      </c>
      <c r="F634" s="19" t="s">
        <v>750</v>
      </c>
      <c r="G634" s="20">
        <v>70000</v>
      </c>
      <c r="H634" s="20">
        <v>101800</v>
      </c>
      <c r="I634" s="20">
        <v>90000</v>
      </c>
      <c r="J634" s="20">
        <v>70000</v>
      </c>
      <c r="K634" s="20">
        <v>70000</v>
      </c>
      <c r="L634" s="21">
        <f t="shared" si="23"/>
        <v>88.40864440078585</v>
      </c>
      <c r="M634" s="21">
        <f t="shared" si="24"/>
        <v>100</v>
      </c>
    </row>
    <row r="635" spans="1:13" s="2" customFormat="1" ht="15.75">
      <c r="A635" s="22" t="s">
        <v>291</v>
      </c>
      <c r="B635" s="22"/>
      <c r="C635" s="22"/>
      <c r="D635" s="22" t="s">
        <v>183</v>
      </c>
      <c r="E635" s="22"/>
      <c r="F635" s="22" t="s">
        <v>1534</v>
      </c>
      <c r="G635" s="23">
        <f>+G636+G637</f>
        <v>39000</v>
      </c>
      <c r="H635" s="23">
        <f>+H636+H637</f>
        <v>35000</v>
      </c>
      <c r="I635" s="23">
        <f>+I636+I637</f>
        <v>35000</v>
      </c>
      <c r="J635" s="23">
        <f>+J636+J637</f>
        <v>36000</v>
      </c>
      <c r="K635" s="23">
        <f>+K636+K637</f>
        <v>36000</v>
      </c>
      <c r="L635" s="24">
        <f t="shared" si="23"/>
        <v>100</v>
      </c>
      <c r="M635" s="24">
        <f t="shared" si="24"/>
        <v>100</v>
      </c>
    </row>
    <row r="636" spans="2:13" s="3" customFormat="1" ht="10.5">
      <c r="B636" s="19"/>
      <c r="C636" s="19"/>
      <c r="D636" s="19"/>
      <c r="E636" s="19" t="s">
        <v>610</v>
      </c>
      <c r="F636" s="19" t="s">
        <v>611</v>
      </c>
      <c r="G636" s="20">
        <v>39000</v>
      </c>
      <c r="H636" s="20">
        <v>0</v>
      </c>
      <c r="I636" s="20">
        <v>35000</v>
      </c>
      <c r="J636" s="20">
        <v>0</v>
      </c>
      <c r="K636" s="20">
        <v>36000</v>
      </c>
      <c r="L636" s="21" t="str">
        <f t="shared" si="23"/>
        <v>**.**</v>
      </c>
      <c r="M636" s="21" t="str">
        <f t="shared" si="24"/>
        <v>**.**</v>
      </c>
    </row>
    <row r="637" spans="2:13" s="3" customFormat="1" ht="10.5">
      <c r="B637" s="19"/>
      <c r="C637" s="19"/>
      <c r="D637" s="19"/>
      <c r="E637" s="19" t="s">
        <v>749</v>
      </c>
      <c r="F637" s="19" t="s">
        <v>750</v>
      </c>
      <c r="G637" s="20">
        <v>0</v>
      </c>
      <c r="H637" s="20">
        <v>35000</v>
      </c>
      <c r="I637" s="20">
        <v>0</v>
      </c>
      <c r="J637" s="20">
        <v>36000</v>
      </c>
      <c r="K637" s="20">
        <v>0</v>
      </c>
      <c r="L637" s="21">
        <f t="shared" si="23"/>
        <v>0</v>
      </c>
      <c r="M637" s="21">
        <f t="shared" si="24"/>
        <v>0</v>
      </c>
    </row>
    <row r="638" spans="1:13" s="2" customFormat="1" ht="15.75">
      <c r="A638" s="22" t="s">
        <v>293</v>
      </c>
      <c r="B638" s="22"/>
      <c r="C638" s="22"/>
      <c r="D638" s="22" t="s">
        <v>185</v>
      </c>
      <c r="E638" s="22"/>
      <c r="F638" s="22" t="s">
        <v>1535</v>
      </c>
      <c r="G638" s="23">
        <f>+G639</f>
        <v>2040</v>
      </c>
      <c r="H638" s="23">
        <f>+H639</f>
        <v>2200</v>
      </c>
      <c r="I638" s="23">
        <f>+I639</f>
        <v>2200</v>
      </c>
      <c r="J638" s="23">
        <f>+J639</f>
        <v>2400</v>
      </c>
      <c r="K638" s="23">
        <f>+K639</f>
        <v>2400</v>
      </c>
      <c r="L638" s="24">
        <f t="shared" si="23"/>
        <v>100</v>
      </c>
      <c r="M638" s="24">
        <f t="shared" si="24"/>
        <v>100</v>
      </c>
    </row>
    <row r="639" spans="2:13" s="3" customFormat="1" ht="10.5">
      <c r="B639" s="19"/>
      <c r="C639" s="19"/>
      <c r="D639" s="19"/>
      <c r="E639" s="19" t="s">
        <v>635</v>
      </c>
      <c r="F639" s="19" t="s">
        <v>636</v>
      </c>
      <c r="G639" s="20">
        <v>2040</v>
      </c>
      <c r="H639" s="20">
        <v>2200</v>
      </c>
      <c r="I639" s="20">
        <v>2200</v>
      </c>
      <c r="J639" s="20">
        <v>2400</v>
      </c>
      <c r="K639" s="20">
        <v>2400</v>
      </c>
      <c r="L639" s="21">
        <f t="shared" si="23"/>
        <v>100</v>
      </c>
      <c r="M639" s="21">
        <f t="shared" si="24"/>
        <v>100</v>
      </c>
    </row>
    <row r="640" spans="1:13" s="2" customFormat="1" ht="15.75">
      <c r="A640" s="22" t="s">
        <v>296</v>
      </c>
      <c r="B640" s="22"/>
      <c r="C640" s="22"/>
      <c r="D640" s="22" t="s">
        <v>187</v>
      </c>
      <c r="E640" s="22"/>
      <c r="F640" s="22" t="s">
        <v>188</v>
      </c>
      <c r="G640" s="23">
        <f>+G641</f>
        <v>45900</v>
      </c>
      <c r="H640" s="23">
        <f>+H641</f>
        <v>53850</v>
      </c>
      <c r="I640" s="23">
        <f>+I641</f>
        <v>53850</v>
      </c>
      <c r="J640" s="23">
        <f>+J641</f>
        <v>54981</v>
      </c>
      <c r="K640" s="23">
        <f>+K641</f>
        <v>54981</v>
      </c>
      <c r="L640" s="24">
        <f t="shared" si="23"/>
        <v>100</v>
      </c>
      <c r="M640" s="24">
        <f t="shared" si="24"/>
        <v>100</v>
      </c>
    </row>
    <row r="641" spans="2:13" s="3" customFormat="1" ht="10.5">
      <c r="B641" s="19"/>
      <c r="C641" s="19"/>
      <c r="D641" s="19"/>
      <c r="E641" s="19" t="s">
        <v>60</v>
      </c>
      <c r="F641" s="19" t="s">
        <v>61</v>
      </c>
      <c r="G641" s="20">
        <v>45900</v>
      </c>
      <c r="H641" s="20">
        <v>53850</v>
      </c>
      <c r="I641" s="20">
        <v>53850</v>
      </c>
      <c r="J641" s="20">
        <v>54981</v>
      </c>
      <c r="K641" s="20">
        <v>54981</v>
      </c>
      <c r="L641" s="21">
        <f t="shared" si="23"/>
        <v>100</v>
      </c>
      <c r="M641" s="21">
        <f t="shared" si="24"/>
        <v>100</v>
      </c>
    </row>
    <row r="642" spans="1:13" s="2" customFormat="1" ht="15.75">
      <c r="A642" s="22" t="s">
        <v>298</v>
      </c>
      <c r="B642" s="22"/>
      <c r="C642" s="22"/>
      <c r="D642" s="22" t="s">
        <v>190</v>
      </c>
      <c r="E642" s="22"/>
      <c r="F642" s="22" t="s">
        <v>1536</v>
      </c>
      <c r="G642" s="23">
        <f>+G643+G644</f>
        <v>60000</v>
      </c>
      <c r="H642" s="23">
        <f>+H643+H644</f>
        <v>30000</v>
      </c>
      <c r="I642" s="23">
        <f>+I643+I644</f>
        <v>30000</v>
      </c>
      <c r="J642" s="23">
        <f>+J643+J644</f>
        <v>30000</v>
      </c>
      <c r="K642" s="23">
        <f>+K643+K644</f>
        <v>30000</v>
      </c>
      <c r="L642" s="24">
        <f t="shared" si="23"/>
        <v>100</v>
      </c>
      <c r="M642" s="24">
        <f t="shared" si="24"/>
        <v>100</v>
      </c>
    </row>
    <row r="643" spans="2:13" s="3" customFormat="1" ht="10.5">
      <c r="B643" s="19"/>
      <c r="C643" s="19"/>
      <c r="D643" s="19"/>
      <c r="E643" s="19" t="s">
        <v>191</v>
      </c>
      <c r="F643" s="19" t="s">
        <v>192</v>
      </c>
      <c r="G643" s="20">
        <v>53869.75</v>
      </c>
      <c r="H643" s="20">
        <v>30000</v>
      </c>
      <c r="I643" s="20">
        <v>0</v>
      </c>
      <c r="J643" s="20">
        <v>30000</v>
      </c>
      <c r="K643" s="20">
        <v>0</v>
      </c>
      <c r="L643" s="21">
        <f t="shared" si="23"/>
        <v>0</v>
      </c>
      <c r="M643" s="21">
        <f t="shared" si="24"/>
        <v>0</v>
      </c>
    </row>
    <row r="644" spans="2:13" s="3" customFormat="1" ht="10.5">
      <c r="B644" s="19"/>
      <c r="C644" s="19"/>
      <c r="D644" s="19"/>
      <c r="E644" s="19" t="s">
        <v>749</v>
      </c>
      <c r="F644" s="19" t="s">
        <v>750</v>
      </c>
      <c r="G644" s="20">
        <v>6130.25</v>
      </c>
      <c r="H644" s="20">
        <v>0</v>
      </c>
      <c r="I644" s="20">
        <v>30000</v>
      </c>
      <c r="J644" s="20">
        <v>0</v>
      </c>
      <c r="K644" s="20">
        <v>30000</v>
      </c>
      <c r="L644" s="21" t="str">
        <f t="shared" si="23"/>
        <v>**.**</v>
      </c>
      <c r="M644" s="21" t="str">
        <f t="shared" si="24"/>
        <v>**.**</v>
      </c>
    </row>
    <row r="645" spans="1:13" s="2" customFormat="1" ht="15.75">
      <c r="A645" s="22" t="s">
        <v>300</v>
      </c>
      <c r="B645" s="22"/>
      <c r="C645" s="22"/>
      <c r="D645" s="22" t="s">
        <v>194</v>
      </c>
      <c r="E645" s="22"/>
      <c r="F645" s="22" t="s">
        <v>195</v>
      </c>
      <c r="G645" s="23">
        <f>+G646+G647</f>
        <v>5000</v>
      </c>
      <c r="H645" s="23">
        <f>+H646+H647</f>
        <v>5500</v>
      </c>
      <c r="I645" s="23">
        <f>+I646+I647</f>
        <v>5500</v>
      </c>
      <c r="J645" s="23">
        <f>+J646+J647</f>
        <v>5500</v>
      </c>
      <c r="K645" s="23">
        <f>+K646+K647</f>
        <v>5500</v>
      </c>
      <c r="L645" s="24">
        <f t="shared" si="23"/>
        <v>100</v>
      </c>
      <c r="M645" s="24">
        <f t="shared" si="24"/>
        <v>100</v>
      </c>
    </row>
    <row r="646" spans="2:13" s="3" customFormat="1" ht="10.5">
      <c r="B646" s="19"/>
      <c r="C646" s="19"/>
      <c r="D646" s="19"/>
      <c r="E646" s="19" t="s">
        <v>639</v>
      </c>
      <c r="F646" s="19" t="s">
        <v>640</v>
      </c>
      <c r="G646" s="20">
        <v>5000</v>
      </c>
      <c r="H646" s="20">
        <v>5500</v>
      </c>
      <c r="I646" s="20">
        <v>0</v>
      </c>
      <c r="J646" s="20">
        <v>5500</v>
      </c>
      <c r="K646" s="20">
        <v>5500</v>
      </c>
      <c r="L646" s="21">
        <f t="shared" si="23"/>
        <v>0</v>
      </c>
      <c r="M646" s="21">
        <f t="shared" si="24"/>
        <v>100</v>
      </c>
    </row>
    <row r="647" spans="2:13" s="3" customFormat="1" ht="10.5">
      <c r="B647" s="19"/>
      <c r="C647" s="19"/>
      <c r="D647" s="19"/>
      <c r="E647" s="19" t="s">
        <v>635</v>
      </c>
      <c r="F647" s="19" t="s">
        <v>636</v>
      </c>
      <c r="G647" s="20">
        <v>0</v>
      </c>
      <c r="H647" s="20">
        <v>0</v>
      </c>
      <c r="I647" s="20">
        <v>5500</v>
      </c>
      <c r="J647" s="20">
        <v>0</v>
      </c>
      <c r="K647" s="20">
        <v>0</v>
      </c>
      <c r="L647" s="21" t="str">
        <f aca="true" t="shared" si="25" ref="L647:L710">IF(H647&lt;&gt;0,I647/H647*100,"**.**")</f>
        <v>**.**</v>
      </c>
      <c r="M647" s="21" t="str">
        <f aca="true" t="shared" si="26" ref="M647:M710">IF(J647&lt;&gt;0,K647/J647*100,"**.**")</f>
        <v>**.**</v>
      </c>
    </row>
    <row r="648" spans="1:13" s="2" customFormat="1" ht="15.75">
      <c r="A648" s="22" t="s">
        <v>302</v>
      </c>
      <c r="B648" s="22"/>
      <c r="C648" s="22"/>
      <c r="D648" s="22" t="s">
        <v>197</v>
      </c>
      <c r="E648" s="22"/>
      <c r="F648" s="22" t="s">
        <v>1537</v>
      </c>
      <c r="G648" s="23">
        <f>+G649</f>
        <v>10100</v>
      </c>
      <c r="H648" s="23">
        <f>+H649</f>
        <v>1000</v>
      </c>
      <c r="I648" s="23">
        <f>+I649</f>
        <v>1000</v>
      </c>
      <c r="J648" s="23">
        <f>+J649</f>
        <v>1000</v>
      </c>
      <c r="K648" s="23">
        <f>+K649</f>
        <v>1000</v>
      </c>
      <c r="L648" s="24">
        <f t="shared" si="25"/>
        <v>100</v>
      </c>
      <c r="M648" s="24">
        <f t="shared" si="26"/>
        <v>100</v>
      </c>
    </row>
    <row r="649" spans="2:13" s="3" customFormat="1" ht="10.5">
      <c r="B649" s="19"/>
      <c r="C649" s="19"/>
      <c r="D649" s="19"/>
      <c r="E649" s="19" t="s">
        <v>749</v>
      </c>
      <c r="F649" s="19" t="s">
        <v>750</v>
      </c>
      <c r="G649" s="20">
        <v>10100</v>
      </c>
      <c r="H649" s="20">
        <v>1000</v>
      </c>
      <c r="I649" s="20">
        <v>1000</v>
      </c>
      <c r="J649" s="20">
        <v>1000</v>
      </c>
      <c r="K649" s="20">
        <v>1000</v>
      </c>
      <c r="L649" s="21">
        <f t="shared" si="25"/>
        <v>100</v>
      </c>
      <c r="M649" s="21">
        <f t="shared" si="26"/>
        <v>100</v>
      </c>
    </row>
    <row r="650" spans="1:13" s="2" customFormat="1" ht="15.75">
      <c r="A650" s="22" t="s">
        <v>305</v>
      </c>
      <c r="B650" s="22"/>
      <c r="C650" s="22"/>
      <c r="D650" s="22" t="s">
        <v>199</v>
      </c>
      <c r="E650" s="22"/>
      <c r="F650" s="22" t="s">
        <v>1538</v>
      </c>
      <c r="G650" s="23">
        <f>+G651</f>
        <v>40000</v>
      </c>
      <c r="H650" s="23">
        <f>+H651</f>
        <v>130000</v>
      </c>
      <c r="I650" s="23">
        <f>+I651</f>
        <v>20000</v>
      </c>
      <c r="J650" s="23">
        <f>+J651</f>
        <v>350000</v>
      </c>
      <c r="K650" s="23">
        <f>+K651</f>
        <v>350000</v>
      </c>
      <c r="L650" s="24">
        <f t="shared" si="25"/>
        <v>15.384615384615385</v>
      </c>
      <c r="M650" s="24">
        <f t="shared" si="26"/>
        <v>100</v>
      </c>
    </row>
    <row r="651" spans="2:13" s="3" customFormat="1" ht="10.5">
      <c r="B651" s="19"/>
      <c r="C651" s="19"/>
      <c r="D651" s="19"/>
      <c r="E651" s="19" t="s">
        <v>834</v>
      </c>
      <c r="F651" s="19" t="s">
        <v>835</v>
      </c>
      <c r="G651" s="20">
        <v>40000</v>
      </c>
      <c r="H651" s="20">
        <v>130000</v>
      </c>
      <c r="I651" s="20">
        <v>20000</v>
      </c>
      <c r="J651" s="20">
        <v>350000</v>
      </c>
      <c r="K651" s="20">
        <v>350000</v>
      </c>
      <c r="L651" s="21">
        <f t="shared" si="25"/>
        <v>15.384615384615385</v>
      </c>
      <c r="M651" s="21">
        <f t="shared" si="26"/>
        <v>100</v>
      </c>
    </row>
    <row r="652" spans="1:13" s="2" customFormat="1" ht="15.75">
      <c r="A652" s="22" t="s">
        <v>308</v>
      </c>
      <c r="B652" s="22"/>
      <c r="C652" s="22"/>
      <c r="D652" s="22" t="s">
        <v>1146</v>
      </c>
      <c r="E652" s="22"/>
      <c r="F652" s="22" t="s">
        <v>1539</v>
      </c>
      <c r="G652" s="23">
        <f>+G653</f>
        <v>0</v>
      </c>
      <c r="H652" s="23">
        <f>+H653</f>
        <v>50000</v>
      </c>
      <c r="I652" s="23">
        <f>+I653</f>
        <v>80000</v>
      </c>
      <c r="J652" s="23">
        <f>+J653</f>
        <v>200000</v>
      </c>
      <c r="K652" s="23">
        <f>+K653</f>
        <v>170000</v>
      </c>
      <c r="L652" s="24">
        <f t="shared" si="25"/>
        <v>160</v>
      </c>
      <c r="M652" s="24">
        <f t="shared" si="26"/>
        <v>85</v>
      </c>
    </row>
    <row r="653" spans="2:13" s="3" customFormat="1" ht="10.5">
      <c r="B653" s="19"/>
      <c r="C653" s="19"/>
      <c r="D653" s="19"/>
      <c r="E653" s="19" t="s">
        <v>834</v>
      </c>
      <c r="F653" s="19" t="s">
        <v>835</v>
      </c>
      <c r="G653" s="20">
        <v>0</v>
      </c>
      <c r="H653" s="20">
        <v>50000</v>
      </c>
      <c r="I653" s="20">
        <v>80000</v>
      </c>
      <c r="J653" s="20">
        <v>200000</v>
      </c>
      <c r="K653" s="20">
        <v>170000</v>
      </c>
      <c r="L653" s="21">
        <f t="shared" si="25"/>
        <v>160</v>
      </c>
      <c r="M653" s="21">
        <f t="shared" si="26"/>
        <v>85</v>
      </c>
    </row>
    <row r="654" spans="2:13" s="3" customFormat="1" ht="10.5">
      <c r="B654" s="19"/>
      <c r="C654" s="19" t="s">
        <v>823</v>
      </c>
      <c r="D654" s="19"/>
      <c r="E654" s="19"/>
      <c r="F654" s="19" t="s">
        <v>824</v>
      </c>
      <c r="G654" s="20">
        <f aca="true" t="shared" si="27" ref="G654:K655">+G655</f>
        <v>2800</v>
      </c>
      <c r="H654" s="20">
        <f t="shared" si="27"/>
        <v>3800</v>
      </c>
      <c r="I654" s="20">
        <f t="shared" si="27"/>
        <v>3800</v>
      </c>
      <c r="J654" s="20">
        <f t="shared" si="27"/>
        <v>3880</v>
      </c>
      <c r="K654" s="20">
        <f t="shared" si="27"/>
        <v>3880</v>
      </c>
      <c r="L654" s="21">
        <f t="shared" si="25"/>
        <v>100</v>
      </c>
      <c r="M654" s="21">
        <f t="shared" si="26"/>
        <v>100</v>
      </c>
    </row>
    <row r="655" spans="1:13" s="2" customFormat="1" ht="15.75">
      <c r="A655" s="22" t="s">
        <v>310</v>
      </c>
      <c r="B655" s="22"/>
      <c r="C655" s="22"/>
      <c r="D655" s="22" t="s">
        <v>203</v>
      </c>
      <c r="E655" s="22"/>
      <c r="F655" s="22" t="s">
        <v>321</v>
      </c>
      <c r="G655" s="23">
        <f t="shared" si="27"/>
        <v>2800</v>
      </c>
      <c r="H655" s="23">
        <f t="shared" si="27"/>
        <v>3800</v>
      </c>
      <c r="I655" s="23">
        <f t="shared" si="27"/>
        <v>3800</v>
      </c>
      <c r="J655" s="23">
        <f t="shared" si="27"/>
        <v>3880</v>
      </c>
      <c r="K655" s="23">
        <f t="shared" si="27"/>
        <v>3880</v>
      </c>
      <c r="L655" s="24">
        <f t="shared" si="25"/>
        <v>100</v>
      </c>
      <c r="M655" s="24">
        <f t="shared" si="26"/>
        <v>100</v>
      </c>
    </row>
    <row r="656" spans="2:13" s="3" customFormat="1" ht="10.5">
      <c r="B656" s="19"/>
      <c r="C656" s="19"/>
      <c r="D656" s="19"/>
      <c r="E656" s="19" t="s">
        <v>643</v>
      </c>
      <c r="F656" s="19" t="s">
        <v>644</v>
      </c>
      <c r="G656" s="20">
        <v>2800</v>
      </c>
      <c r="H656" s="20">
        <v>3800</v>
      </c>
      <c r="I656" s="20">
        <v>3800</v>
      </c>
      <c r="J656" s="20">
        <v>3880</v>
      </c>
      <c r="K656" s="20">
        <v>3880</v>
      </c>
      <c r="L656" s="21">
        <f t="shared" si="25"/>
        <v>100</v>
      </c>
      <c r="M656" s="21">
        <f t="shared" si="26"/>
        <v>100</v>
      </c>
    </row>
    <row r="657" spans="2:13" s="3" customFormat="1" ht="10.5">
      <c r="B657" s="19"/>
      <c r="C657" s="19" t="s">
        <v>204</v>
      </c>
      <c r="D657" s="19"/>
      <c r="E657" s="19"/>
      <c r="F657" s="19" t="s">
        <v>205</v>
      </c>
      <c r="G657" s="20">
        <f>+G658+G660</f>
        <v>360000</v>
      </c>
      <c r="H657" s="20">
        <f>+H658+H660</f>
        <v>467000</v>
      </c>
      <c r="I657" s="20">
        <f>+I658+I660</f>
        <v>467000</v>
      </c>
      <c r="J657" s="20">
        <f>+J658+J660</f>
        <v>743600</v>
      </c>
      <c r="K657" s="20">
        <f>+K658+K660</f>
        <v>743600</v>
      </c>
      <c r="L657" s="21">
        <f t="shared" si="25"/>
        <v>100</v>
      </c>
      <c r="M657" s="21">
        <f t="shared" si="26"/>
        <v>100</v>
      </c>
    </row>
    <row r="658" spans="1:13" s="2" customFormat="1" ht="15.75">
      <c r="A658" s="22" t="s">
        <v>313</v>
      </c>
      <c r="B658" s="22"/>
      <c r="C658" s="22"/>
      <c r="D658" s="22" t="s">
        <v>207</v>
      </c>
      <c r="E658" s="22"/>
      <c r="F658" s="22" t="s">
        <v>1409</v>
      </c>
      <c r="G658" s="23">
        <f>+G659</f>
        <v>52000</v>
      </c>
      <c r="H658" s="23">
        <f>+H659</f>
        <v>65000</v>
      </c>
      <c r="I658" s="23">
        <f>+I659</f>
        <v>65000</v>
      </c>
      <c r="J658" s="23">
        <f>+J659</f>
        <v>110000</v>
      </c>
      <c r="K658" s="23">
        <f>+K659</f>
        <v>110000</v>
      </c>
      <c r="L658" s="24">
        <f t="shared" si="25"/>
        <v>100</v>
      </c>
      <c r="M658" s="24">
        <f t="shared" si="26"/>
        <v>100</v>
      </c>
    </row>
    <row r="659" spans="2:13" s="3" customFormat="1" ht="10.5">
      <c r="B659" s="19"/>
      <c r="C659" s="19"/>
      <c r="D659" s="19"/>
      <c r="E659" s="19" t="s">
        <v>208</v>
      </c>
      <c r="F659" s="19" t="s">
        <v>209</v>
      </c>
      <c r="G659" s="20">
        <v>52000</v>
      </c>
      <c r="H659" s="20">
        <v>65000</v>
      </c>
      <c r="I659" s="20">
        <v>65000</v>
      </c>
      <c r="J659" s="20">
        <v>110000</v>
      </c>
      <c r="K659" s="20">
        <v>110000</v>
      </c>
      <c r="L659" s="21">
        <f t="shared" si="25"/>
        <v>100</v>
      </c>
      <c r="M659" s="21">
        <f t="shared" si="26"/>
        <v>100</v>
      </c>
    </row>
    <row r="660" spans="1:13" s="2" customFormat="1" ht="15.75">
      <c r="A660" s="22" t="s">
        <v>325</v>
      </c>
      <c r="B660" s="22"/>
      <c r="C660" s="22"/>
      <c r="D660" s="22" t="s">
        <v>211</v>
      </c>
      <c r="E660" s="22"/>
      <c r="F660" s="22" t="s">
        <v>1410</v>
      </c>
      <c r="G660" s="23">
        <f>+G661</f>
        <v>308000</v>
      </c>
      <c r="H660" s="23">
        <f>+H661</f>
        <v>402000</v>
      </c>
      <c r="I660" s="23">
        <f>+I661</f>
        <v>402000</v>
      </c>
      <c r="J660" s="23">
        <f>+J661</f>
        <v>633600</v>
      </c>
      <c r="K660" s="23">
        <f>+K661</f>
        <v>633600</v>
      </c>
      <c r="L660" s="24">
        <f t="shared" si="25"/>
        <v>100</v>
      </c>
      <c r="M660" s="24">
        <f t="shared" si="26"/>
        <v>100</v>
      </c>
    </row>
    <row r="661" spans="2:13" s="3" customFormat="1" ht="10.5">
      <c r="B661" s="19"/>
      <c r="C661" s="19"/>
      <c r="D661" s="19"/>
      <c r="E661" s="19" t="s">
        <v>212</v>
      </c>
      <c r="F661" s="19" t="s">
        <v>213</v>
      </c>
      <c r="G661" s="20">
        <v>308000</v>
      </c>
      <c r="H661" s="20">
        <v>402000</v>
      </c>
      <c r="I661" s="20">
        <v>402000</v>
      </c>
      <c r="J661" s="20">
        <v>633600</v>
      </c>
      <c r="K661" s="20">
        <v>633600</v>
      </c>
      <c r="L661" s="21">
        <f t="shared" si="25"/>
        <v>100</v>
      </c>
      <c r="M661" s="21">
        <f t="shared" si="26"/>
        <v>100</v>
      </c>
    </row>
    <row r="662" spans="2:13" s="1" customFormat="1" ht="18">
      <c r="B662" s="25" t="s">
        <v>214</v>
      </c>
      <c r="C662" s="25"/>
      <c r="D662" s="25"/>
      <c r="E662" s="25"/>
      <c r="F662" s="25" t="s">
        <v>215</v>
      </c>
      <c r="G662" s="26">
        <f>+G663</f>
        <v>172100</v>
      </c>
      <c r="H662" s="26">
        <f>+H663</f>
        <v>147100</v>
      </c>
      <c r="I662" s="26">
        <f>+I663</f>
        <v>147100</v>
      </c>
      <c r="J662" s="26">
        <f>+J663</f>
        <v>147100</v>
      </c>
      <c r="K662" s="26">
        <f>+K663</f>
        <v>147100</v>
      </c>
      <c r="L662" s="27">
        <f t="shared" si="25"/>
        <v>100</v>
      </c>
      <c r="M662" s="27">
        <f t="shared" si="26"/>
        <v>100</v>
      </c>
    </row>
    <row r="663" spans="2:13" s="3" customFormat="1" ht="10.5">
      <c r="B663" s="19"/>
      <c r="C663" s="19" t="s">
        <v>170</v>
      </c>
      <c r="D663" s="19"/>
      <c r="E663" s="19"/>
      <c r="F663" s="19" t="s">
        <v>171</v>
      </c>
      <c r="G663" s="20">
        <f>+G664+G667+G670+G673</f>
        <v>172100</v>
      </c>
      <c r="H663" s="20">
        <f>+H664+H667+H670+H673</f>
        <v>147100</v>
      </c>
      <c r="I663" s="20">
        <f>+I664+I667+I670+I673</f>
        <v>147100</v>
      </c>
      <c r="J663" s="20">
        <f>+J664+J667+J670+J673</f>
        <v>147100</v>
      </c>
      <c r="K663" s="20">
        <f>+K664+K667+K670+K673</f>
        <v>147100</v>
      </c>
      <c r="L663" s="21">
        <f t="shared" si="25"/>
        <v>100</v>
      </c>
      <c r="M663" s="21">
        <f t="shared" si="26"/>
        <v>100</v>
      </c>
    </row>
    <row r="664" spans="1:13" s="2" customFormat="1" ht="15.75">
      <c r="A664" s="22" t="s">
        <v>328</v>
      </c>
      <c r="B664" s="22"/>
      <c r="C664" s="22"/>
      <c r="D664" s="22" t="s">
        <v>217</v>
      </c>
      <c r="E664" s="22"/>
      <c r="F664" s="22" t="s">
        <v>1411</v>
      </c>
      <c r="G664" s="23">
        <f>+G665+G666</f>
        <v>41000</v>
      </c>
      <c r="H664" s="23">
        <f>+H665+H666</f>
        <v>44500</v>
      </c>
      <c r="I664" s="23">
        <f>+I665+I666</f>
        <v>44500</v>
      </c>
      <c r="J664" s="23">
        <f>+J665+J666</f>
        <v>44500</v>
      </c>
      <c r="K664" s="23">
        <f>+K665+K666</f>
        <v>44500</v>
      </c>
      <c r="L664" s="24">
        <f t="shared" si="25"/>
        <v>100</v>
      </c>
      <c r="M664" s="24">
        <f t="shared" si="26"/>
        <v>100</v>
      </c>
    </row>
    <row r="665" spans="2:13" s="3" customFormat="1" ht="10.5">
      <c r="B665" s="19"/>
      <c r="C665" s="19"/>
      <c r="D665" s="19"/>
      <c r="E665" s="19" t="s">
        <v>639</v>
      </c>
      <c r="F665" s="19" t="s">
        <v>640</v>
      </c>
      <c r="G665" s="20">
        <v>35.15</v>
      </c>
      <c r="H665" s="20">
        <v>0</v>
      </c>
      <c r="I665" s="20">
        <v>0</v>
      </c>
      <c r="J665" s="20">
        <v>0</v>
      </c>
      <c r="K665" s="20">
        <v>0</v>
      </c>
      <c r="L665" s="21" t="str">
        <f t="shared" si="25"/>
        <v>**.**</v>
      </c>
      <c r="M665" s="21" t="str">
        <f t="shared" si="26"/>
        <v>**.**</v>
      </c>
    </row>
    <row r="666" spans="2:13" s="3" customFormat="1" ht="10.5">
      <c r="B666" s="19"/>
      <c r="C666" s="19"/>
      <c r="D666" s="19"/>
      <c r="E666" s="19" t="s">
        <v>635</v>
      </c>
      <c r="F666" s="19" t="s">
        <v>636</v>
      </c>
      <c r="G666" s="20">
        <v>40964.85</v>
      </c>
      <c r="H666" s="20">
        <v>44500</v>
      </c>
      <c r="I666" s="20">
        <v>44500</v>
      </c>
      <c r="J666" s="20">
        <v>44500</v>
      </c>
      <c r="K666" s="20">
        <v>44500</v>
      </c>
      <c r="L666" s="21">
        <f t="shared" si="25"/>
        <v>100</v>
      </c>
      <c r="M666" s="21">
        <f t="shared" si="26"/>
        <v>100</v>
      </c>
    </row>
    <row r="667" spans="1:13" s="2" customFormat="1" ht="15.75">
      <c r="A667" s="22" t="s">
        <v>331</v>
      </c>
      <c r="B667" s="22"/>
      <c r="C667" s="22"/>
      <c r="D667" s="22" t="s">
        <v>219</v>
      </c>
      <c r="E667" s="22"/>
      <c r="F667" s="22" t="s">
        <v>1412</v>
      </c>
      <c r="G667" s="23">
        <f>+G668+G669</f>
        <v>80000</v>
      </c>
      <c r="H667" s="23">
        <f>+H668+H669</f>
        <v>59000</v>
      </c>
      <c r="I667" s="23">
        <f>+I668+I669</f>
        <v>59000</v>
      </c>
      <c r="J667" s="23">
        <f>+J668+J669</f>
        <v>59000</v>
      </c>
      <c r="K667" s="23">
        <f>+K668+K669</f>
        <v>59000</v>
      </c>
      <c r="L667" s="24">
        <f t="shared" si="25"/>
        <v>100</v>
      </c>
      <c r="M667" s="24">
        <f t="shared" si="26"/>
        <v>100</v>
      </c>
    </row>
    <row r="668" spans="2:13" s="3" customFormat="1" ht="10.5">
      <c r="B668" s="19"/>
      <c r="C668" s="19"/>
      <c r="D668" s="19"/>
      <c r="E668" s="19" t="s">
        <v>639</v>
      </c>
      <c r="F668" s="19" t="s">
        <v>640</v>
      </c>
      <c r="G668" s="20">
        <v>6000</v>
      </c>
      <c r="H668" s="20">
        <v>6000</v>
      </c>
      <c r="I668" s="20">
        <v>6000</v>
      </c>
      <c r="J668" s="20">
        <v>6000</v>
      </c>
      <c r="K668" s="20">
        <v>6000</v>
      </c>
      <c r="L668" s="21">
        <f t="shared" si="25"/>
        <v>100</v>
      </c>
      <c r="M668" s="21">
        <f t="shared" si="26"/>
        <v>100</v>
      </c>
    </row>
    <row r="669" spans="2:13" s="3" customFormat="1" ht="10.5">
      <c r="B669" s="19"/>
      <c r="C669" s="19"/>
      <c r="D669" s="19"/>
      <c r="E669" s="19" t="s">
        <v>635</v>
      </c>
      <c r="F669" s="19" t="s">
        <v>636</v>
      </c>
      <c r="G669" s="20">
        <v>74000</v>
      </c>
      <c r="H669" s="20">
        <v>53000</v>
      </c>
      <c r="I669" s="20">
        <v>53000</v>
      </c>
      <c r="J669" s="20">
        <v>53000</v>
      </c>
      <c r="K669" s="20">
        <v>53000</v>
      </c>
      <c r="L669" s="21">
        <f t="shared" si="25"/>
        <v>100</v>
      </c>
      <c r="M669" s="21">
        <f t="shared" si="26"/>
        <v>100</v>
      </c>
    </row>
    <row r="670" spans="1:13" s="2" customFormat="1" ht="15.75">
      <c r="A670" s="22" t="s">
        <v>334</v>
      </c>
      <c r="B670" s="22"/>
      <c r="C670" s="22"/>
      <c r="D670" s="22" t="s">
        <v>221</v>
      </c>
      <c r="E670" s="22"/>
      <c r="F670" s="22" t="s">
        <v>1413</v>
      </c>
      <c r="G670" s="23">
        <f>+G671+G672</f>
        <v>34500</v>
      </c>
      <c r="H670" s="23">
        <f>+H671+H672</f>
        <v>26600</v>
      </c>
      <c r="I670" s="23">
        <f>+I671+I672</f>
        <v>31600</v>
      </c>
      <c r="J670" s="23">
        <f>+J671+J672</f>
        <v>26600</v>
      </c>
      <c r="K670" s="23">
        <f>+K671+K672</f>
        <v>31600</v>
      </c>
      <c r="L670" s="24">
        <f t="shared" si="25"/>
        <v>118.796992481203</v>
      </c>
      <c r="M670" s="24">
        <f t="shared" si="26"/>
        <v>118.796992481203</v>
      </c>
    </row>
    <row r="671" spans="2:13" s="3" customFormat="1" ht="10.5">
      <c r="B671" s="19"/>
      <c r="C671" s="19"/>
      <c r="D671" s="19"/>
      <c r="E671" s="19" t="s">
        <v>639</v>
      </c>
      <c r="F671" s="19" t="s">
        <v>640</v>
      </c>
      <c r="G671" s="20">
        <v>14500</v>
      </c>
      <c r="H671" s="20">
        <v>19000</v>
      </c>
      <c r="I671" s="20">
        <v>7600</v>
      </c>
      <c r="J671" s="20">
        <v>19000</v>
      </c>
      <c r="K671" s="20">
        <v>7600</v>
      </c>
      <c r="L671" s="21">
        <f t="shared" si="25"/>
        <v>40</v>
      </c>
      <c r="M671" s="21">
        <f t="shared" si="26"/>
        <v>40</v>
      </c>
    </row>
    <row r="672" spans="2:13" s="3" customFormat="1" ht="10.5">
      <c r="B672" s="19"/>
      <c r="C672" s="19"/>
      <c r="D672" s="19"/>
      <c r="E672" s="19" t="s">
        <v>635</v>
      </c>
      <c r="F672" s="19" t="s">
        <v>636</v>
      </c>
      <c r="G672" s="20">
        <v>20000</v>
      </c>
      <c r="H672" s="20">
        <v>7600</v>
      </c>
      <c r="I672" s="20">
        <v>24000</v>
      </c>
      <c r="J672" s="20">
        <v>7600</v>
      </c>
      <c r="K672" s="20">
        <v>24000</v>
      </c>
      <c r="L672" s="21">
        <f t="shared" si="25"/>
        <v>315.7894736842105</v>
      </c>
      <c r="M672" s="21">
        <f t="shared" si="26"/>
        <v>315.7894736842105</v>
      </c>
    </row>
    <row r="673" spans="1:13" s="2" customFormat="1" ht="15.75">
      <c r="A673" s="22" t="s">
        <v>336</v>
      </c>
      <c r="B673" s="22"/>
      <c r="C673" s="22"/>
      <c r="D673" s="22" t="s">
        <v>223</v>
      </c>
      <c r="E673" s="22"/>
      <c r="F673" s="22" t="s">
        <v>224</v>
      </c>
      <c r="G673" s="23">
        <f>+G674+G675</f>
        <v>16600</v>
      </c>
      <c r="H673" s="23">
        <f>+H674+H675</f>
        <v>17000</v>
      </c>
      <c r="I673" s="23">
        <f>+I674+I675</f>
        <v>12000</v>
      </c>
      <c r="J673" s="23">
        <f>+J674+J675</f>
        <v>17000</v>
      </c>
      <c r="K673" s="23">
        <f>+K674+K675</f>
        <v>12000</v>
      </c>
      <c r="L673" s="24">
        <f t="shared" si="25"/>
        <v>70.58823529411765</v>
      </c>
      <c r="M673" s="24">
        <f t="shared" si="26"/>
        <v>70.58823529411765</v>
      </c>
    </row>
    <row r="674" spans="2:13" s="3" customFormat="1" ht="10.5">
      <c r="B674" s="19"/>
      <c r="C674" s="19"/>
      <c r="D674" s="19"/>
      <c r="E674" s="19" t="s">
        <v>639</v>
      </c>
      <c r="F674" s="19" t="s">
        <v>640</v>
      </c>
      <c r="G674" s="20">
        <v>167.56</v>
      </c>
      <c r="H674" s="20">
        <v>0</v>
      </c>
      <c r="I674" s="20">
        <v>0</v>
      </c>
      <c r="J674" s="20">
        <v>0</v>
      </c>
      <c r="K674" s="20">
        <v>0</v>
      </c>
      <c r="L674" s="21" t="str">
        <f t="shared" si="25"/>
        <v>**.**</v>
      </c>
      <c r="M674" s="21" t="str">
        <f t="shared" si="26"/>
        <v>**.**</v>
      </c>
    </row>
    <row r="675" spans="2:13" s="3" customFormat="1" ht="10.5">
      <c r="B675" s="19"/>
      <c r="C675" s="19"/>
      <c r="D675" s="19"/>
      <c r="E675" s="19" t="s">
        <v>635</v>
      </c>
      <c r="F675" s="19" t="s">
        <v>636</v>
      </c>
      <c r="G675" s="20">
        <v>16432.44</v>
      </c>
      <c r="H675" s="20">
        <v>17000</v>
      </c>
      <c r="I675" s="20">
        <v>12000</v>
      </c>
      <c r="J675" s="20">
        <v>17000</v>
      </c>
      <c r="K675" s="20">
        <v>12000</v>
      </c>
      <c r="L675" s="21">
        <f t="shared" si="25"/>
        <v>70.58823529411765</v>
      </c>
      <c r="M675" s="21">
        <f t="shared" si="26"/>
        <v>70.58823529411765</v>
      </c>
    </row>
    <row r="676" spans="2:13" s="1" customFormat="1" ht="18">
      <c r="B676" s="25" t="s">
        <v>225</v>
      </c>
      <c r="C676" s="25"/>
      <c r="D676" s="25"/>
      <c r="E676" s="25"/>
      <c r="F676" s="25" t="s">
        <v>1338</v>
      </c>
      <c r="G676" s="26">
        <f>+G677+G680+G683+G686+G891+G1012</f>
        <v>6547545</v>
      </c>
      <c r="H676" s="26">
        <f>+H677+H680+H683+H686+H891+H1012</f>
        <v>9984134</v>
      </c>
      <c r="I676" s="26">
        <f>+I677+I680+I683+I686+I891+I1012</f>
        <v>9970434</v>
      </c>
      <c r="J676" s="26">
        <f>+J677+J680+J683+J686+J891+J1012</f>
        <v>9307799</v>
      </c>
      <c r="K676" s="26">
        <f>+K677+K680+K683+K686+K891+K1012</f>
        <v>9316410</v>
      </c>
      <c r="L676" s="27">
        <f t="shared" si="25"/>
        <v>99.86278229038193</v>
      </c>
      <c r="M676" s="27">
        <f t="shared" si="26"/>
        <v>100.09251381556477</v>
      </c>
    </row>
    <row r="677" spans="2:13" s="3" customFormat="1" ht="10.5">
      <c r="B677" s="19"/>
      <c r="C677" s="19" t="s">
        <v>655</v>
      </c>
      <c r="D677" s="19"/>
      <c r="E677" s="19"/>
      <c r="F677" s="19" t="s">
        <v>656</v>
      </c>
      <c r="G677" s="20">
        <f aca="true" t="shared" si="28" ref="G677:K678">+G678</f>
        <v>11000</v>
      </c>
      <c r="H677" s="20">
        <f t="shared" si="28"/>
        <v>3198</v>
      </c>
      <c r="I677" s="20">
        <f t="shared" si="28"/>
        <v>3198</v>
      </c>
      <c r="J677" s="20">
        <f t="shared" si="28"/>
        <v>3265</v>
      </c>
      <c r="K677" s="20">
        <f t="shared" si="28"/>
        <v>3265</v>
      </c>
      <c r="L677" s="21">
        <f t="shared" si="25"/>
        <v>100</v>
      </c>
      <c r="M677" s="21">
        <f t="shared" si="26"/>
        <v>100</v>
      </c>
    </row>
    <row r="678" spans="1:13" s="2" customFormat="1" ht="15.75">
      <c r="A678" s="22" t="s">
        <v>338</v>
      </c>
      <c r="B678" s="22"/>
      <c r="C678" s="22"/>
      <c r="D678" s="22" t="s">
        <v>227</v>
      </c>
      <c r="E678" s="22"/>
      <c r="F678" s="22" t="s">
        <v>1414</v>
      </c>
      <c r="G678" s="23">
        <f t="shared" si="28"/>
        <v>11000</v>
      </c>
      <c r="H678" s="23">
        <f t="shared" si="28"/>
        <v>3198</v>
      </c>
      <c r="I678" s="23">
        <f t="shared" si="28"/>
        <v>3198</v>
      </c>
      <c r="J678" s="23">
        <f t="shared" si="28"/>
        <v>3265</v>
      </c>
      <c r="K678" s="23">
        <f t="shared" si="28"/>
        <v>3265</v>
      </c>
      <c r="L678" s="24">
        <f t="shared" si="25"/>
        <v>100</v>
      </c>
      <c r="M678" s="24">
        <f t="shared" si="26"/>
        <v>100</v>
      </c>
    </row>
    <row r="679" spans="2:13" s="3" customFormat="1" ht="10.5">
      <c r="B679" s="19"/>
      <c r="C679" s="19"/>
      <c r="D679" s="19"/>
      <c r="E679" s="19" t="s">
        <v>635</v>
      </c>
      <c r="F679" s="19" t="s">
        <v>636</v>
      </c>
      <c r="G679" s="20">
        <v>11000</v>
      </c>
      <c r="H679" s="20">
        <v>3198</v>
      </c>
      <c r="I679" s="20">
        <v>3198</v>
      </c>
      <c r="J679" s="20">
        <v>3265</v>
      </c>
      <c r="K679" s="20">
        <v>3265</v>
      </c>
      <c r="L679" s="21">
        <f t="shared" si="25"/>
        <v>100</v>
      </c>
      <c r="M679" s="21">
        <f t="shared" si="26"/>
        <v>100</v>
      </c>
    </row>
    <row r="680" spans="2:13" s="3" customFormat="1" ht="10.5">
      <c r="B680" s="19"/>
      <c r="C680" s="19" t="s">
        <v>55</v>
      </c>
      <c r="D680" s="19"/>
      <c r="E680" s="19"/>
      <c r="F680" s="19" t="s">
        <v>56</v>
      </c>
      <c r="G680" s="20">
        <f aca="true" t="shared" si="29" ref="G680:K681">+G681</f>
        <v>29000</v>
      </c>
      <c r="H680" s="20">
        <f t="shared" si="29"/>
        <v>19522</v>
      </c>
      <c r="I680" s="20">
        <f t="shared" si="29"/>
        <v>19522</v>
      </c>
      <c r="J680" s="20">
        <f t="shared" si="29"/>
        <v>20083</v>
      </c>
      <c r="K680" s="20">
        <f t="shared" si="29"/>
        <v>20083</v>
      </c>
      <c r="L680" s="21">
        <f t="shared" si="25"/>
        <v>100</v>
      </c>
      <c r="M680" s="21">
        <f t="shared" si="26"/>
        <v>100</v>
      </c>
    </row>
    <row r="681" spans="1:13" s="2" customFormat="1" ht="15.75">
      <c r="A681" s="22" t="s">
        <v>340</v>
      </c>
      <c r="B681" s="22"/>
      <c r="C681" s="22"/>
      <c r="D681" s="22" t="s">
        <v>229</v>
      </c>
      <c r="E681" s="22"/>
      <c r="F681" s="22" t="s">
        <v>1415</v>
      </c>
      <c r="G681" s="23">
        <f t="shared" si="29"/>
        <v>29000</v>
      </c>
      <c r="H681" s="23">
        <f t="shared" si="29"/>
        <v>19522</v>
      </c>
      <c r="I681" s="23">
        <f t="shared" si="29"/>
        <v>19522</v>
      </c>
      <c r="J681" s="23">
        <f t="shared" si="29"/>
        <v>20083</v>
      </c>
      <c r="K681" s="23">
        <f t="shared" si="29"/>
        <v>20083</v>
      </c>
      <c r="L681" s="24">
        <f t="shared" si="25"/>
        <v>100</v>
      </c>
      <c r="M681" s="24">
        <f t="shared" si="26"/>
        <v>100</v>
      </c>
    </row>
    <row r="682" spans="2:13" s="3" customFormat="1" ht="10.5">
      <c r="B682" s="19"/>
      <c r="C682" s="19"/>
      <c r="D682" s="19"/>
      <c r="E682" s="19" t="s">
        <v>749</v>
      </c>
      <c r="F682" s="19" t="s">
        <v>750</v>
      </c>
      <c r="G682" s="20">
        <v>29000</v>
      </c>
      <c r="H682" s="20">
        <v>19522</v>
      </c>
      <c r="I682" s="20">
        <v>19522</v>
      </c>
      <c r="J682" s="20">
        <v>20083</v>
      </c>
      <c r="K682" s="20">
        <v>20083</v>
      </c>
      <c r="L682" s="21">
        <f t="shared" si="25"/>
        <v>100</v>
      </c>
      <c r="M682" s="21">
        <f t="shared" si="26"/>
        <v>100</v>
      </c>
    </row>
    <row r="683" spans="2:13" s="3" customFormat="1" ht="10.5">
      <c r="B683" s="19"/>
      <c r="C683" s="19" t="s">
        <v>1253</v>
      </c>
      <c r="D683" s="19"/>
      <c r="E683" s="19"/>
      <c r="F683" s="19" t="s">
        <v>1254</v>
      </c>
      <c r="G683" s="20">
        <f aca="true" t="shared" si="30" ref="G683:K684">+G684</f>
        <v>0</v>
      </c>
      <c r="H683" s="20">
        <f t="shared" si="30"/>
        <v>20000</v>
      </c>
      <c r="I683" s="20">
        <f t="shared" si="30"/>
        <v>20000</v>
      </c>
      <c r="J683" s="20">
        <f t="shared" si="30"/>
        <v>0</v>
      </c>
      <c r="K683" s="20">
        <f t="shared" si="30"/>
        <v>0</v>
      </c>
      <c r="L683" s="21">
        <f t="shared" si="25"/>
        <v>100</v>
      </c>
      <c r="M683" s="21" t="str">
        <f t="shared" si="26"/>
        <v>**.**</v>
      </c>
    </row>
    <row r="684" spans="1:13" s="2" customFormat="1" ht="15.75">
      <c r="A684" s="22" t="s">
        <v>343</v>
      </c>
      <c r="B684" s="22"/>
      <c r="C684" s="22"/>
      <c r="D684" s="22" t="s">
        <v>1255</v>
      </c>
      <c r="E684" s="22"/>
      <c r="F684" s="22" t="s">
        <v>1256</v>
      </c>
      <c r="G684" s="23">
        <f t="shared" si="30"/>
        <v>0</v>
      </c>
      <c r="H684" s="23">
        <f t="shared" si="30"/>
        <v>20000</v>
      </c>
      <c r="I684" s="23">
        <f t="shared" si="30"/>
        <v>20000</v>
      </c>
      <c r="J684" s="23">
        <f t="shared" si="30"/>
        <v>0</v>
      </c>
      <c r="K684" s="23">
        <f t="shared" si="30"/>
        <v>0</v>
      </c>
      <c r="L684" s="24">
        <f t="shared" si="25"/>
        <v>100</v>
      </c>
      <c r="M684" s="24" t="str">
        <f t="shared" si="26"/>
        <v>**.**</v>
      </c>
    </row>
    <row r="685" spans="2:13" s="3" customFormat="1" ht="10.5">
      <c r="B685" s="19"/>
      <c r="C685" s="19"/>
      <c r="D685" s="19"/>
      <c r="E685" s="19" t="s">
        <v>635</v>
      </c>
      <c r="F685" s="19" t="s">
        <v>636</v>
      </c>
      <c r="G685" s="20">
        <v>0</v>
      </c>
      <c r="H685" s="20">
        <v>20000</v>
      </c>
      <c r="I685" s="20">
        <v>20000</v>
      </c>
      <c r="J685" s="20">
        <v>0</v>
      </c>
      <c r="K685" s="20">
        <v>0</v>
      </c>
      <c r="L685" s="21">
        <f t="shared" si="25"/>
        <v>100</v>
      </c>
      <c r="M685" s="21" t="str">
        <f t="shared" si="26"/>
        <v>**.**</v>
      </c>
    </row>
    <row r="686" spans="2:13" s="3" customFormat="1" ht="10.5">
      <c r="B686" s="19"/>
      <c r="C686" s="19" t="s">
        <v>230</v>
      </c>
      <c r="D686" s="19"/>
      <c r="E686" s="19"/>
      <c r="F686" s="19" t="s">
        <v>231</v>
      </c>
      <c r="G686" s="20">
        <f>+G687+G691+G696+G698+G700+G702+G704+G709+G711+G713+G716+G718+G720+G723+G726+G728+G730+G732+G734+G738+G742+G744+G751+G753+G755+G758+G761+G764+G768+G772+G774+G776+G780+G782+G784+G786+G790+G792+G794+G796+G798+G804+G807+G809+G814+G817+G819+G822+G825+G829+G831+G834+G836+G838+G840+G844+G846+G848+G850+G852+G854+G856+G858+G860+G862+G866+G868+G870+G872+G874+G876+G878+G880+G882+G884+G887+G889</f>
        <v>4684045</v>
      </c>
      <c r="H686" s="20">
        <f>+H687+H691+H696+H698+H700+H702+H704+H709+H711+H713+H716+H718+H720+H723+H726+H728+H730+H732+H734+H738+H742+H744+H751+H753+H755+H758+H761+H764+H768+H772+H774+H776+H780+H782+H784+H786+H790+H792+H794+H796+H798+H804+H807+H809+H814+H817+H819+H822+H825+H829+H831+H834+H836+H838+H840+H844+H846+H848+H850+H852+H854+H856+H858+H860+H862+H866+H868+H870+H872+H874+H876+H878+H880+H882+H884+H887+H889</f>
        <v>5101304</v>
      </c>
      <c r="I686" s="20">
        <f>+I687+I691+I696+I698+I700+I702+I704+I709+I711+I713+I716+I718+I720+I723+I726+I728+I730+I732+I734+I738+I742+I744+I751+I753+I755+I758+I761+I764+I768+I772+I774+I776+I780+I782+I784+I786+I790+I792+I794+I796+I798+I804+I807+I809+I814+I817+I819+I822+I825+I829+I831+I834+I836+I838+I840+I844+I846+I848+I850+I852+I854+I856+I858+I860+I862+I866+I868+I870+I872+I874+I876+I878+I880+I882+I884+I887+I889</f>
        <v>5087604</v>
      </c>
      <c r="J686" s="20">
        <f>+J687+J691+J696+J698+J700+J702+J704+J709+J711+J713+J716+J718+J720+J723+J726+J728+J730+J732+J734+J738+J742+J744+J751+J753+J755+J758+J761+J764+J768+J772+J774+J776+J780+J782+J784+J786+J790+J792+J794+J796+J798+J804+J807+J809+J814+J817+J819+J822+J825+J829+J831+J834+J836+J838+J840+J844+J846+J848+J850+J852+J854+J856+J858+J860+J862+J866+J868+J870+J872+J874+J876+J878+J880+J882+J884+J887+J889</f>
        <v>3279951</v>
      </c>
      <c r="K686" s="20">
        <f>+K687+K691+K696+K698+K700+K702+K704+K709+K711+K713+K716+K718+K720+K723+K726+K728+K730+K732+K734+K738+K742+K744+K751+K753+K755+K758+K761+K764+K768+K772+K774+K776+K780+K782+K784+K786+K790+K792+K794+K796+K798+K804+K807+K809+K814+K817+K819+K822+K825+K829+K831+K834+K836+K838+K840+K844+K846+K848+K850+K852+K854+K856+K858+K860+K862+K866+K868+K870+K872+K874+K876+K878+K880+K882+K884+K887+K889</f>
        <v>3288562</v>
      </c>
      <c r="L686" s="21">
        <f t="shared" si="25"/>
        <v>99.73144121581463</v>
      </c>
      <c r="M686" s="21">
        <f t="shared" si="26"/>
        <v>100.26253440981283</v>
      </c>
    </row>
    <row r="687" spans="1:13" s="2" customFormat="1" ht="15.75">
      <c r="A687" s="22" t="s">
        <v>345</v>
      </c>
      <c r="B687" s="22"/>
      <c r="C687" s="22"/>
      <c r="D687" s="22" t="s">
        <v>233</v>
      </c>
      <c r="E687" s="22"/>
      <c r="F687" s="22" t="s">
        <v>1416</v>
      </c>
      <c r="G687" s="23">
        <f>+G688+G689+G690</f>
        <v>155100</v>
      </c>
      <c r="H687" s="23">
        <f>+H688+H689+H690</f>
        <v>130000</v>
      </c>
      <c r="I687" s="23">
        <f>+I688+I689+I690</f>
        <v>130000</v>
      </c>
      <c r="J687" s="23">
        <f>+J688+J689+J690</f>
        <v>140000</v>
      </c>
      <c r="K687" s="23">
        <f>+K688+K689+K690</f>
        <v>140000</v>
      </c>
      <c r="L687" s="24">
        <f t="shared" si="25"/>
        <v>100</v>
      </c>
      <c r="M687" s="24">
        <f t="shared" si="26"/>
        <v>100</v>
      </c>
    </row>
    <row r="688" spans="2:13" s="3" customFormat="1" ht="10.5">
      <c r="B688" s="19"/>
      <c r="C688" s="19"/>
      <c r="D688" s="19"/>
      <c r="E688" s="19" t="s">
        <v>695</v>
      </c>
      <c r="F688" s="19" t="s">
        <v>696</v>
      </c>
      <c r="G688" s="20">
        <v>122600</v>
      </c>
      <c r="H688" s="20">
        <v>130000</v>
      </c>
      <c r="I688" s="20">
        <v>130000</v>
      </c>
      <c r="J688" s="20">
        <v>140000</v>
      </c>
      <c r="K688" s="20">
        <v>140000</v>
      </c>
      <c r="L688" s="21">
        <f t="shared" si="25"/>
        <v>100</v>
      </c>
      <c r="M688" s="21">
        <f t="shared" si="26"/>
        <v>100</v>
      </c>
    </row>
    <row r="689" spans="2:13" s="3" customFormat="1" ht="10.5">
      <c r="B689" s="19"/>
      <c r="C689" s="19"/>
      <c r="D689" s="19"/>
      <c r="E689" s="19" t="s">
        <v>236</v>
      </c>
      <c r="F689" s="19" t="s">
        <v>237</v>
      </c>
      <c r="G689" s="20">
        <v>3255.22</v>
      </c>
      <c r="H689" s="20">
        <v>0</v>
      </c>
      <c r="I689" s="20">
        <v>0</v>
      </c>
      <c r="J689" s="20">
        <v>0</v>
      </c>
      <c r="K689" s="20">
        <v>0</v>
      </c>
      <c r="L689" s="21" t="str">
        <f t="shared" si="25"/>
        <v>**.**</v>
      </c>
      <c r="M689" s="21" t="str">
        <f t="shared" si="26"/>
        <v>**.**</v>
      </c>
    </row>
    <row r="690" spans="2:13" s="3" customFormat="1" ht="10.5">
      <c r="B690" s="19"/>
      <c r="C690" s="19"/>
      <c r="D690" s="19"/>
      <c r="E690" s="19" t="s">
        <v>749</v>
      </c>
      <c r="F690" s="19" t="s">
        <v>750</v>
      </c>
      <c r="G690" s="20">
        <v>29244.78</v>
      </c>
      <c r="H690" s="20">
        <v>0</v>
      </c>
      <c r="I690" s="20">
        <v>0</v>
      </c>
      <c r="J690" s="20">
        <v>0</v>
      </c>
      <c r="K690" s="20">
        <v>0</v>
      </c>
      <c r="L690" s="21" t="str">
        <f t="shared" si="25"/>
        <v>**.**</v>
      </c>
      <c r="M690" s="21" t="str">
        <f t="shared" si="26"/>
        <v>**.**</v>
      </c>
    </row>
    <row r="691" spans="1:13" s="2" customFormat="1" ht="15.75">
      <c r="A691" s="22" t="s">
        <v>348</v>
      </c>
      <c r="B691" s="22"/>
      <c r="C691" s="22"/>
      <c r="D691" s="22" t="s">
        <v>235</v>
      </c>
      <c r="E691" s="22"/>
      <c r="F691" s="22" t="s">
        <v>1417</v>
      </c>
      <c r="G691" s="23">
        <f>+G692+G693+G694+G695</f>
        <v>30000</v>
      </c>
      <c r="H691" s="23">
        <f>+H692+H693+H694+H695</f>
        <v>25540</v>
      </c>
      <c r="I691" s="23">
        <f>+I692+I693+I694+I695</f>
        <v>25540</v>
      </c>
      <c r="J691" s="23">
        <f>+J692+J693+J694+J695</f>
        <v>26181</v>
      </c>
      <c r="K691" s="23">
        <f>+K692+K693+K694+K695</f>
        <v>26181</v>
      </c>
      <c r="L691" s="24">
        <f t="shared" si="25"/>
        <v>100</v>
      </c>
      <c r="M691" s="24">
        <f t="shared" si="26"/>
        <v>100</v>
      </c>
    </row>
    <row r="692" spans="2:13" s="3" customFormat="1" ht="10.5">
      <c r="B692" s="19"/>
      <c r="C692" s="19"/>
      <c r="D692" s="19"/>
      <c r="E692" s="19" t="s">
        <v>639</v>
      </c>
      <c r="F692" s="19" t="s">
        <v>640</v>
      </c>
      <c r="G692" s="20">
        <v>152.5</v>
      </c>
      <c r="H692" s="20">
        <v>0</v>
      </c>
      <c r="I692" s="20">
        <v>0</v>
      </c>
      <c r="J692" s="20">
        <v>0</v>
      </c>
      <c r="K692" s="20">
        <v>0</v>
      </c>
      <c r="L692" s="21" t="str">
        <f t="shared" si="25"/>
        <v>**.**</v>
      </c>
      <c r="M692" s="21" t="str">
        <f t="shared" si="26"/>
        <v>**.**</v>
      </c>
    </row>
    <row r="693" spans="2:13" s="3" customFormat="1" ht="10.5">
      <c r="B693" s="19"/>
      <c r="C693" s="19"/>
      <c r="D693" s="19"/>
      <c r="E693" s="19" t="s">
        <v>697</v>
      </c>
      <c r="F693" s="19" t="s">
        <v>698</v>
      </c>
      <c r="G693" s="20">
        <v>1017.7</v>
      </c>
      <c r="H693" s="20">
        <v>0</v>
      </c>
      <c r="I693" s="20">
        <v>0</v>
      </c>
      <c r="J693" s="20">
        <v>0</v>
      </c>
      <c r="K693" s="20">
        <v>0</v>
      </c>
      <c r="L693" s="21" t="str">
        <f t="shared" si="25"/>
        <v>**.**</v>
      </c>
      <c r="M693" s="21" t="str">
        <f t="shared" si="26"/>
        <v>**.**</v>
      </c>
    </row>
    <row r="694" spans="2:13" s="3" customFormat="1" ht="10.5">
      <c r="B694" s="19"/>
      <c r="C694" s="19"/>
      <c r="D694" s="19"/>
      <c r="E694" s="19" t="s">
        <v>236</v>
      </c>
      <c r="F694" s="19" t="s">
        <v>237</v>
      </c>
      <c r="G694" s="20">
        <v>5486.1</v>
      </c>
      <c r="H694" s="20">
        <v>0</v>
      </c>
      <c r="I694" s="20">
        <v>25540</v>
      </c>
      <c r="J694" s="20">
        <v>0</v>
      </c>
      <c r="K694" s="20">
        <v>26181</v>
      </c>
      <c r="L694" s="21" t="str">
        <f t="shared" si="25"/>
        <v>**.**</v>
      </c>
      <c r="M694" s="21" t="str">
        <f t="shared" si="26"/>
        <v>**.**</v>
      </c>
    </row>
    <row r="695" spans="2:13" s="3" customFormat="1" ht="10.5">
      <c r="B695" s="19"/>
      <c r="C695" s="19"/>
      <c r="D695" s="19"/>
      <c r="E695" s="19" t="s">
        <v>749</v>
      </c>
      <c r="F695" s="19" t="s">
        <v>750</v>
      </c>
      <c r="G695" s="20">
        <v>23343.7</v>
      </c>
      <c r="H695" s="20">
        <v>25540</v>
      </c>
      <c r="I695" s="20">
        <v>0</v>
      </c>
      <c r="J695" s="20">
        <v>26181</v>
      </c>
      <c r="K695" s="20">
        <v>0</v>
      </c>
      <c r="L695" s="21">
        <f t="shared" si="25"/>
        <v>0</v>
      </c>
      <c r="M695" s="21">
        <f t="shared" si="26"/>
        <v>0</v>
      </c>
    </row>
    <row r="696" spans="1:13" s="2" customFormat="1" ht="15.75">
      <c r="A696" s="22" t="s">
        <v>350</v>
      </c>
      <c r="B696" s="22"/>
      <c r="C696" s="22"/>
      <c r="D696" s="22" t="s">
        <v>239</v>
      </c>
      <c r="E696" s="22"/>
      <c r="F696" s="22" t="s">
        <v>1418</v>
      </c>
      <c r="G696" s="23">
        <f>+G697</f>
        <v>107000</v>
      </c>
      <c r="H696" s="23">
        <f>+H697</f>
        <v>108926</v>
      </c>
      <c r="I696" s="23">
        <f>+I697</f>
        <v>108926</v>
      </c>
      <c r="J696" s="23">
        <f>+J697</f>
        <v>111213</v>
      </c>
      <c r="K696" s="23">
        <f>+K697</f>
        <v>111213</v>
      </c>
      <c r="L696" s="24">
        <f t="shared" si="25"/>
        <v>100</v>
      </c>
      <c r="M696" s="24">
        <f t="shared" si="26"/>
        <v>100</v>
      </c>
    </row>
    <row r="697" spans="2:13" s="3" customFormat="1" ht="10.5">
      <c r="B697" s="19"/>
      <c r="C697" s="19"/>
      <c r="D697" s="19"/>
      <c r="E697" s="19" t="s">
        <v>236</v>
      </c>
      <c r="F697" s="19" t="s">
        <v>237</v>
      </c>
      <c r="G697" s="20">
        <v>107000</v>
      </c>
      <c r="H697" s="20">
        <v>108926</v>
      </c>
      <c r="I697" s="20">
        <v>108926</v>
      </c>
      <c r="J697" s="20">
        <v>111213</v>
      </c>
      <c r="K697" s="20">
        <v>111213</v>
      </c>
      <c r="L697" s="21">
        <f t="shared" si="25"/>
        <v>100</v>
      </c>
      <c r="M697" s="21">
        <f t="shared" si="26"/>
        <v>100</v>
      </c>
    </row>
    <row r="698" spans="1:13" s="2" customFormat="1" ht="15.75">
      <c r="A698" s="22" t="s">
        <v>355</v>
      </c>
      <c r="B698" s="22"/>
      <c r="C698" s="22"/>
      <c r="D698" s="22" t="s">
        <v>241</v>
      </c>
      <c r="E698" s="22"/>
      <c r="F698" s="22" t="s">
        <v>1419</v>
      </c>
      <c r="G698" s="23">
        <f>+G699</f>
        <v>100000</v>
      </c>
      <c r="H698" s="23">
        <f>+H699</f>
        <v>101800</v>
      </c>
      <c r="I698" s="23">
        <f>+I699</f>
        <v>101800</v>
      </c>
      <c r="J698" s="23">
        <f>+J699</f>
        <v>103938</v>
      </c>
      <c r="K698" s="23">
        <f>+K699</f>
        <v>103938</v>
      </c>
      <c r="L698" s="24">
        <f t="shared" si="25"/>
        <v>100</v>
      </c>
      <c r="M698" s="24">
        <f t="shared" si="26"/>
        <v>100</v>
      </c>
    </row>
    <row r="699" spans="2:13" s="3" customFormat="1" ht="10.5">
      <c r="B699" s="19"/>
      <c r="C699" s="19"/>
      <c r="D699" s="19"/>
      <c r="E699" s="19" t="s">
        <v>236</v>
      </c>
      <c r="F699" s="19" t="s">
        <v>237</v>
      </c>
      <c r="G699" s="20">
        <v>100000</v>
      </c>
      <c r="H699" s="20">
        <v>101800</v>
      </c>
      <c r="I699" s="20">
        <v>101800</v>
      </c>
      <c r="J699" s="20">
        <v>103938</v>
      </c>
      <c r="K699" s="20">
        <v>103938</v>
      </c>
      <c r="L699" s="21">
        <f t="shared" si="25"/>
        <v>100</v>
      </c>
      <c r="M699" s="21">
        <f t="shared" si="26"/>
        <v>100</v>
      </c>
    </row>
    <row r="700" spans="1:13" s="2" customFormat="1" ht="15.75">
      <c r="A700" s="22" t="s">
        <v>357</v>
      </c>
      <c r="B700" s="22"/>
      <c r="C700" s="22"/>
      <c r="D700" s="22" t="s">
        <v>243</v>
      </c>
      <c r="E700" s="22"/>
      <c r="F700" s="22" t="s">
        <v>244</v>
      </c>
      <c r="G700" s="23">
        <f>+G701</f>
        <v>10000</v>
      </c>
      <c r="H700" s="23">
        <f>+H701</f>
        <v>10180</v>
      </c>
      <c r="I700" s="23">
        <f>+I701</f>
        <v>10180</v>
      </c>
      <c r="J700" s="23">
        <f>+J701</f>
        <v>11700</v>
      </c>
      <c r="K700" s="23">
        <f>+K701</f>
        <v>11700</v>
      </c>
      <c r="L700" s="24">
        <f t="shared" si="25"/>
        <v>100</v>
      </c>
      <c r="M700" s="24">
        <f t="shared" si="26"/>
        <v>100</v>
      </c>
    </row>
    <row r="701" spans="2:13" s="3" customFormat="1" ht="10.5">
      <c r="B701" s="19"/>
      <c r="C701" s="19"/>
      <c r="D701" s="19"/>
      <c r="E701" s="19" t="s">
        <v>236</v>
      </c>
      <c r="F701" s="19" t="s">
        <v>237</v>
      </c>
      <c r="G701" s="20">
        <v>10000</v>
      </c>
      <c r="H701" s="20">
        <v>10180</v>
      </c>
      <c r="I701" s="20">
        <v>10180</v>
      </c>
      <c r="J701" s="20">
        <v>11700</v>
      </c>
      <c r="K701" s="20">
        <v>11700</v>
      </c>
      <c r="L701" s="21">
        <f t="shared" si="25"/>
        <v>100</v>
      </c>
      <c r="M701" s="21">
        <f t="shared" si="26"/>
        <v>100</v>
      </c>
    </row>
    <row r="702" spans="1:13" s="2" customFormat="1" ht="15.75">
      <c r="A702" s="22" t="s">
        <v>362</v>
      </c>
      <c r="B702" s="22"/>
      <c r="C702" s="22"/>
      <c r="D702" s="22" t="s">
        <v>246</v>
      </c>
      <c r="E702" s="22"/>
      <c r="F702" s="22" t="s">
        <v>247</v>
      </c>
      <c r="G702" s="23">
        <f>+G703</f>
        <v>1500</v>
      </c>
      <c r="H702" s="23">
        <f>+H703</f>
        <v>1500</v>
      </c>
      <c r="I702" s="23">
        <f>+I703</f>
        <v>1500</v>
      </c>
      <c r="J702" s="23">
        <f>+J703</f>
        <v>1500</v>
      </c>
      <c r="K702" s="23">
        <f>+K703</f>
        <v>1500</v>
      </c>
      <c r="L702" s="24">
        <f t="shared" si="25"/>
        <v>100</v>
      </c>
      <c r="M702" s="24">
        <f t="shared" si="26"/>
        <v>100</v>
      </c>
    </row>
    <row r="703" spans="2:13" s="3" customFormat="1" ht="10.5">
      <c r="B703" s="19"/>
      <c r="C703" s="19"/>
      <c r="D703" s="19"/>
      <c r="E703" s="19" t="s">
        <v>836</v>
      </c>
      <c r="F703" s="19" t="s">
        <v>837</v>
      </c>
      <c r="G703" s="20">
        <v>1500</v>
      </c>
      <c r="H703" s="20">
        <v>1500</v>
      </c>
      <c r="I703" s="20">
        <v>1500</v>
      </c>
      <c r="J703" s="20">
        <v>1500</v>
      </c>
      <c r="K703" s="20">
        <v>1500</v>
      </c>
      <c r="L703" s="21">
        <f t="shared" si="25"/>
        <v>100</v>
      </c>
      <c r="M703" s="21">
        <f t="shared" si="26"/>
        <v>100</v>
      </c>
    </row>
    <row r="704" spans="1:13" s="2" customFormat="1" ht="15.75">
      <c r="A704" s="22" t="s">
        <v>365</v>
      </c>
      <c r="B704" s="22"/>
      <c r="C704" s="22"/>
      <c r="D704" s="22" t="s">
        <v>249</v>
      </c>
      <c r="E704" s="22"/>
      <c r="F704" s="22" t="s">
        <v>1420</v>
      </c>
      <c r="G704" s="23">
        <f>+G705+G706+G707+G708</f>
        <v>200000</v>
      </c>
      <c r="H704" s="23">
        <f>+H705+H706+H707+H708</f>
        <v>150300</v>
      </c>
      <c r="I704" s="23">
        <f>+I705+I706+I707+I708</f>
        <v>150300</v>
      </c>
      <c r="J704" s="23">
        <f>+J705+J706+J707+J708</f>
        <v>375000</v>
      </c>
      <c r="K704" s="23">
        <f>+K705+K706+K707+K708</f>
        <v>375000</v>
      </c>
      <c r="L704" s="24">
        <f t="shared" si="25"/>
        <v>100</v>
      </c>
      <c r="M704" s="24">
        <f t="shared" si="26"/>
        <v>100</v>
      </c>
    </row>
    <row r="705" spans="2:13" s="3" customFormat="1" ht="10.5">
      <c r="B705" s="19"/>
      <c r="C705" s="19"/>
      <c r="D705" s="19"/>
      <c r="E705" s="19" t="s">
        <v>635</v>
      </c>
      <c r="F705" s="19" t="s">
        <v>636</v>
      </c>
      <c r="G705" s="20">
        <v>300</v>
      </c>
      <c r="H705" s="20">
        <v>0</v>
      </c>
      <c r="I705" s="20">
        <v>0</v>
      </c>
      <c r="J705" s="20">
        <v>0</v>
      </c>
      <c r="K705" s="20">
        <v>0</v>
      </c>
      <c r="L705" s="21" t="str">
        <f t="shared" si="25"/>
        <v>**.**</v>
      </c>
      <c r="M705" s="21" t="str">
        <f t="shared" si="26"/>
        <v>**.**</v>
      </c>
    </row>
    <row r="706" spans="2:13" s="3" customFormat="1" ht="10.5">
      <c r="B706" s="19"/>
      <c r="C706" s="19"/>
      <c r="D706" s="19"/>
      <c r="E706" s="19" t="s">
        <v>834</v>
      </c>
      <c r="F706" s="19" t="s">
        <v>835</v>
      </c>
      <c r="G706" s="20">
        <v>179200</v>
      </c>
      <c r="H706" s="20">
        <v>150300</v>
      </c>
      <c r="I706" s="20">
        <v>150300</v>
      </c>
      <c r="J706" s="20">
        <v>375000</v>
      </c>
      <c r="K706" s="20">
        <v>375000</v>
      </c>
      <c r="L706" s="21">
        <f t="shared" si="25"/>
        <v>100</v>
      </c>
      <c r="M706" s="21">
        <f t="shared" si="26"/>
        <v>100</v>
      </c>
    </row>
    <row r="707" spans="2:13" s="3" customFormat="1" ht="10.5">
      <c r="B707" s="19"/>
      <c r="C707" s="19"/>
      <c r="D707" s="19"/>
      <c r="E707" s="19" t="s">
        <v>47</v>
      </c>
      <c r="F707" s="19" t="s">
        <v>48</v>
      </c>
      <c r="G707" s="20">
        <v>8000</v>
      </c>
      <c r="H707" s="20">
        <v>0</v>
      </c>
      <c r="I707" s="20">
        <v>0</v>
      </c>
      <c r="J707" s="20">
        <v>0</v>
      </c>
      <c r="K707" s="20">
        <v>0</v>
      </c>
      <c r="L707" s="21" t="str">
        <f t="shared" si="25"/>
        <v>**.**</v>
      </c>
      <c r="M707" s="21" t="str">
        <f t="shared" si="26"/>
        <v>**.**</v>
      </c>
    </row>
    <row r="708" spans="2:13" s="3" customFormat="1" ht="10.5">
      <c r="B708" s="19"/>
      <c r="C708" s="19"/>
      <c r="D708" s="19"/>
      <c r="E708" s="19" t="s">
        <v>836</v>
      </c>
      <c r="F708" s="19" t="s">
        <v>837</v>
      </c>
      <c r="G708" s="20">
        <v>12500</v>
      </c>
      <c r="H708" s="20">
        <v>0</v>
      </c>
      <c r="I708" s="20">
        <v>0</v>
      </c>
      <c r="J708" s="20">
        <v>0</v>
      </c>
      <c r="K708" s="20">
        <v>0</v>
      </c>
      <c r="L708" s="21" t="str">
        <f t="shared" si="25"/>
        <v>**.**</v>
      </c>
      <c r="M708" s="21" t="str">
        <f t="shared" si="26"/>
        <v>**.**</v>
      </c>
    </row>
    <row r="709" spans="1:13" s="2" customFormat="1" ht="15.75">
      <c r="A709" s="22" t="s">
        <v>367</v>
      </c>
      <c r="B709" s="22"/>
      <c r="C709" s="22"/>
      <c r="D709" s="22" t="s">
        <v>251</v>
      </c>
      <c r="E709" s="22"/>
      <c r="F709" s="22" t="s">
        <v>1266</v>
      </c>
      <c r="G709" s="23">
        <f>+G710</f>
        <v>5500</v>
      </c>
      <c r="H709" s="23">
        <f>+H710</f>
        <v>5599</v>
      </c>
      <c r="I709" s="23">
        <f>+I710</f>
        <v>5599</v>
      </c>
      <c r="J709" s="23">
        <f>+J710</f>
        <v>6400</v>
      </c>
      <c r="K709" s="23">
        <f>+K710</f>
        <v>6400</v>
      </c>
      <c r="L709" s="24">
        <f t="shared" si="25"/>
        <v>100</v>
      </c>
      <c r="M709" s="24">
        <f t="shared" si="26"/>
        <v>100</v>
      </c>
    </row>
    <row r="710" spans="2:13" s="3" customFormat="1" ht="10.5">
      <c r="B710" s="19"/>
      <c r="C710" s="19"/>
      <c r="D710" s="19"/>
      <c r="E710" s="19" t="s">
        <v>236</v>
      </c>
      <c r="F710" s="19" t="s">
        <v>237</v>
      </c>
      <c r="G710" s="20">
        <v>5500</v>
      </c>
      <c r="H710" s="20">
        <v>5599</v>
      </c>
      <c r="I710" s="20">
        <v>5599</v>
      </c>
      <c r="J710" s="20">
        <v>6400</v>
      </c>
      <c r="K710" s="20">
        <v>6400</v>
      </c>
      <c r="L710" s="21">
        <f t="shared" si="25"/>
        <v>100</v>
      </c>
      <c r="M710" s="21">
        <f t="shared" si="26"/>
        <v>100</v>
      </c>
    </row>
    <row r="711" spans="1:13" s="2" customFormat="1" ht="15.75">
      <c r="A711" s="22" t="s">
        <v>369</v>
      </c>
      <c r="B711" s="22"/>
      <c r="C711" s="22"/>
      <c r="D711" s="22" t="s">
        <v>253</v>
      </c>
      <c r="E711" s="22"/>
      <c r="F711" s="22" t="s">
        <v>254</v>
      </c>
      <c r="G711" s="23">
        <f>+G712</f>
        <v>2000</v>
      </c>
      <c r="H711" s="23">
        <f>+H712</f>
        <v>2036</v>
      </c>
      <c r="I711" s="23">
        <f>+I712</f>
        <v>2036</v>
      </c>
      <c r="J711" s="23">
        <f>+J712</f>
        <v>2400</v>
      </c>
      <c r="K711" s="23">
        <f>+K712</f>
        <v>2400</v>
      </c>
      <c r="L711" s="24">
        <f aca="true" t="shared" si="31" ref="L711:L774">IF(H711&lt;&gt;0,I711/H711*100,"**.**")</f>
        <v>100</v>
      </c>
      <c r="M711" s="24">
        <f aca="true" t="shared" si="32" ref="M711:M774">IF(J711&lt;&gt;0,K711/J711*100,"**.**")</f>
        <v>100</v>
      </c>
    </row>
    <row r="712" spans="2:13" s="3" customFormat="1" ht="10.5">
      <c r="B712" s="19"/>
      <c r="C712" s="19"/>
      <c r="D712" s="19"/>
      <c r="E712" s="19" t="s">
        <v>236</v>
      </c>
      <c r="F712" s="19" t="s">
        <v>237</v>
      </c>
      <c r="G712" s="20">
        <v>2000</v>
      </c>
      <c r="H712" s="20">
        <v>2036</v>
      </c>
      <c r="I712" s="20">
        <v>2036</v>
      </c>
      <c r="J712" s="20">
        <v>2400</v>
      </c>
      <c r="K712" s="20">
        <v>2400</v>
      </c>
      <c r="L712" s="21">
        <f t="shared" si="31"/>
        <v>100</v>
      </c>
      <c r="M712" s="21">
        <f t="shared" si="32"/>
        <v>100</v>
      </c>
    </row>
    <row r="713" spans="1:13" s="2" customFormat="1" ht="15.75">
      <c r="A713" s="22" t="s">
        <v>372</v>
      </c>
      <c r="B713" s="22"/>
      <c r="C713" s="22"/>
      <c r="D713" s="22" t="s">
        <v>256</v>
      </c>
      <c r="E713" s="22"/>
      <c r="F713" s="22" t="s">
        <v>257</v>
      </c>
      <c r="G713" s="23">
        <f>+G714+G715</f>
        <v>2000</v>
      </c>
      <c r="H713" s="23">
        <f>+H714+H715</f>
        <v>2036</v>
      </c>
      <c r="I713" s="23">
        <f>+I714+I715</f>
        <v>2036</v>
      </c>
      <c r="J713" s="23">
        <f>+J714+J715</f>
        <v>2400</v>
      </c>
      <c r="K713" s="23">
        <f>+K714+K715</f>
        <v>2400</v>
      </c>
      <c r="L713" s="24">
        <f t="shared" si="31"/>
        <v>100</v>
      </c>
      <c r="M713" s="24">
        <f t="shared" si="32"/>
        <v>100</v>
      </c>
    </row>
    <row r="714" spans="2:13" s="3" customFormat="1" ht="10.5">
      <c r="B714" s="19"/>
      <c r="C714" s="19"/>
      <c r="D714" s="19"/>
      <c r="E714" s="19" t="s">
        <v>635</v>
      </c>
      <c r="F714" s="19" t="s">
        <v>636</v>
      </c>
      <c r="G714" s="20">
        <v>800</v>
      </c>
      <c r="H714" s="20">
        <v>800</v>
      </c>
      <c r="I714" s="20">
        <v>800</v>
      </c>
      <c r="J714" s="20">
        <v>0</v>
      </c>
      <c r="K714" s="20">
        <v>0</v>
      </c>
      <c r="L714" s="21">
        <f t="shared" si="31"/>
        <v>100</v>
      </c>
      <c r="M714" s="21" t="str">
        <f t="shared" si="32"/>
        <v>**.**</v>
      </c>
    </row>
    <row r="715" spans="2:13" s="3" customFormat="1" ht="10.5">
      <c r="B715" s="19"/>
      <c r="C715" s="19"/>
      <c r="D715" s="19"/>
      <c r="E715" s="19" t="s">
        <v>749</v>
      </c>
      <c r="F715" s="19" t="s">
        <v>750</v>
      </c>
      <c r="G715" s="20">
        <v>1200</v>
      </c>
      <c r="H715" s="20">
        <v>1236</v>
      </c>
      <c r="I715" s="20">
        <v>1236</v>
      </c>
      <c r="J715" s="20">
        <v>2400</v>
      </c>
      <c r="K715" s="20">
        <v>2400</v>
      </c>
      <c r="L715" s="21">
        <f t="shared" si="31"/>
        <v>100</v>
      </c>
      <c r="M715" s="21">
        <f t="shared" si="32"/>
        <v>100</v>
      </c>
    </row>
    <row r="716" spans="1:13" s="2" customFormat="1" ht="15.75">
      <c r="A716" s="22" t="s">
        <v>374</v>
      </c>
      <c r="B716" s="22"/>
      <c r="C716" s="22"/>
      <c r="D716" s="22" t="s">
        <v>259</v>
      </c>
      <c r="E716" s="22"/>
      <c r="F716" s="22" t="s">
        <v>260</v>
      </c>
      <c r="G716" s="23">
        <f>+G717</f>
        <v>3000</v>
      </c>
      <c r="H716" s="23">
        <f>+H717</f>
        <v>2054</v>
      </c>
      <c r="I716" s="23">
        <f>+I717</f>
        <v>2054</v>
      </c>
      <c r="J716" s="23">
        <f>+J717</f>
        <v>3500</v>
      </c>
      <c r="K716" s="23">
        <f>+K717</f>
        <v>3500</v>
      </c>
      <c r="L716" s="24">
        <f t="shared" si="31"/>
        <v>100</v>
      </c>
      <c r="M716" s="24">
        <f t="shared" si="32"/>
        <v>100</v>
      </c>
    </row>
    <row r="717" spans="2:13" s="3" customFormat="1" ht="10.5">
      <c r="B717" s="19"/>
      <c r="C717" s="19"/>
      <c r="D717" s="19"/>
      <c r="E717" s="19" t="s">
        <v>236</v>
      </c>
      <c r="F717" s="19" t="s">
        <v>237</v>
      </c>
      <c r="G717" s="20">
        <v>3000</v>
      </c>
      <c r="H717" s="20">
        <v>2054</v>
      </c>
      <c r="I717" s="20">
        <v>2054</v>
      </c>
      <c r="J717" s="20">
        <v>3500</v>
      </c>
      <c r="K717" s="20">
        <v>3500</v>
      </c>
      <c r="L717" s="21">
        <f t="shared" si="31"/>
        <v>100</v>
      </c>
      <c r="M717" s="21">
        <f t="shared" si="32"/>
        <v>100</v>
      </c>
    </row>
    <row r="718" spans="1:13" s="2" customFormat="1" ht="15.75">
      <c r="A718" s="22" t="s">
        <v>375</v>
      </c>
      <c r="B718" s="22"/>
      <c r="C718" s="22"/>
      <c r="D718" s="22" t="s">
        <v>95</v>
      </c>
      <c r="E718" s="22"/>
      <c r="F718" s="22" t="s">
        <v>96</v>
      </c>
      <c r="G718" s="23">
        <f>+G719</f>
        <v>5000</v>
      </c>
      <c r="H718" s="23">
        <f>+H719</f>
        <v>500</v>
      </c>
      <c r="I718" s="23">
        <f>+I719</f>
        <v>500</v>
      </c>
      <c r="J718" s="23">
        <f>+J719</f>
        <v>500</v>
      </c>
      <c r="K718" s="23">
        <f>+K719</f>
        <v>500</v>
      </c>
      <c r="L718" s="24">
        <f t="shared" si="31"/>
        <v>100</v>
      </c>
      <c r="M718" s="24">
        <f t="shared" si="32"/>
        <v>100</v>
      </c>
    </row>
    <row r="719" spans="2:13" s="3" customFormat="1" ht="10.5">
      <c r="B719" s="19"/>
      <c r="C719" s="19"/>
      <c r="D719" s="19"/>
      <c r="E719" s="19" t="s">
        <v>749</v>
      </c>
      <c r="F719" s="19" t="s">
        <v>750</v>
      </c>
      <c r="G719" s="20">
        <v>5000</v>
      </c>
      <c r="H719" s="20">
        <v>500</v>
      </c>
      <c r="I719" s="20">
        <v>500</v>
      </c>
      <c r="J719" s="20">
        <v>500</v>
      </c>
      <c r="K719" s="20">
        <v>500</v>
      </c>
      <c r="L719" s="21">
        <f t="shared" si="31"/>
        <v>100</v>
      </c>
      <c r="M719" s="21">
        <f t="shared" si="32"/>
        <v>100</v>
      </c>
    </row>
    <row r="720" spans="1:13" s="2" customFormat="1" ht="15.75">
      <c r="A720" s="22" t="s">
        <v>377</v>
      </c>
      <c r="B720" s="22"/>
      <c r="C720" s="22"/>
      <c r="D720" s="22" t="s">
        <v>262</v>
      </c>
      <c r="E720" s="22"/>
      <c r="F720" s="22" t="s">
        <v>315</v>
      </c>
      <c r="G720" s="23">
        <f>+G721+G722</f>
        <v>7000</v>
      </c>
      <c r="H720" s="23">
        <f>+H721+H722</f>
        <v>7126</v>
      </c>
      <c r="I720" s="23">
        <f>+I721+I722</f>
        <v>7126</v>
      </c>
      <c r="J720" s="23">
        <f>+J721+J722</f>
        <v>8300</v>
      </c>
      <c r="K720" s="23">
        <f>+K721+K722</f>
        <v>8300</v>
      </c>
      <c r="L720" s="24">
        <f t="shared" si="31"/>
        <v>100</v>
      </c>
      <c r="M720" s="24">
        <f t="shared" si="32"/>
        <v>100</v>
      </c>
    </row>
    <row r="721" spans="2:13" s="3" customFormat="1" ht="10.5">
      <c r="B721" s="19"/>
      <c r="C721" s="19"/>
      <c r="D721" s="19"/>
      <c r="E721" s="19" t="s">
        <v>635</v>
      </c>
      <c r="F721" s="19" t="s">
        <v>636</v>
      </c>
      <c r="G721" s="20">
        <v>0</v>
      </c>
      <c r="H721" s="20">
        <v>0</v>
      </c>
      <c r="I721" s="20">
        <v>7126</v>
      </c>
      <c r="J721" s="20">
        <v>0</v>
      </c>
      <c r="K721" s="20">
        <v>8300</v>
      </c>
      <c r="L721" s="21" t="str">
        <f t="shared" si="31"/>
        <v>**.**</v>
      </c>
      <c r="M721" s="21" t="str">
        <f t="shared" si="32"/>
        <v>**.**</v>
      </c>
    </row>
    <row r="722" spans="2:13" s="3" customFormat="1" ht="10.5">
      <c r="B722" s="19"/>
      <c r="C722" s="19"/>
      <c r="D722" s="19"/>
      <c r="E722" s="19" t="s">
        <v>834</v>
      </c>
      <c r="F722" s="19" t="s">
        <v>835</v>
      </c>
      <c r="G722" s="20">
        <v>7000</v>
      </c>
      <c r="H722" s="20">
        <v>7126</v>
      </c>
      <c r="I722" s="20">
        <v>0</v>
      </c>
      <c r="J722" s="20">
        <v>8300</v>
      </c>
      <c r="K722" s="20">
        <v>0</v>
      </c>
      <c r="L722" s="21">
        <f t="shared" si="31"/>
        <v>0</v>
      </c>
      <c r="M722" s="21">
        <f t="shared" si="32"/>
        <v>0</v>
      </c>
    </row>
    <row r="723" spans="1:13" s="2" customFormat="1" ht="15.75">
      <c r="A723" s="22" t="s">
        <v>379</v>
      </c>
      <c r="B723" s="22"/>
      <c r="C723" s="22"/>
      <c r="D723" s="22" t="s">
        <v>264</v>
      </c>
      <c r="E723" s="22"/>
      <c r="F723" s="22" t="s">
        <v>1421</v>
      </c>
      <c r="G723" s="23">
        <f>+G724+G725</f>
        <v>80000</v>
      </c>
      <c r="H723" s="23">
        <f>+H724+H725</f>
        <v>115000</v>
      </c>
      <c r="I723" s="23">
        <f>+I724+I725</f>
        <v>115000</v>
      </c>
      <c r="J723" s="23">
        <f>+J724+J725</f>
        <v>104500</v>
      </c>
      <c r="K723" s="23">
        <f>+K724+K725</f>
        <v>104500</v>
      </c>
      <c r="L723" s="24">
        <f t="shared" si="31"/>
        <v>100</v>
      </c>
      <c r="M723" s="24">
        <f t="shared" si="32"/>
        <v>100</v>
      </c>
    </row>
    <row r="724" spans="2:13" s="3" customFormat="1" ht="10.5">
      <c r="B724" s="19"/>
      <c r="C724" s="19"/>
      <c r="D724" s="19"/>
      <c r="E724" s="19" t="s">
        <v>834</v>
      </c>
      <c r="F724" s="19" t="s">
        <v>835</v>
      </c>
      <c r="G724" s="20">
        <v>79670.66</v>
      </c>
      <c r="H724" s="20">
        <v>115000</v>
      </c>
      <c r="I724" s="20">
        <v>115000</v>
      </c>
      <c r="J724" s="20">
        <v>104500</v>
      </c>
      <c r="K724" s="20">
        <v>104500</v>
      </c>
      <c r="L724" s="21">
        <f t="shared" si="31"/>
        <v>100</v>
      </c>
      <c r="M724" s="21">
        <f t="shared" si="32"/>
        <v>100</v>
      </c>
    </row>
    <row r="725" spans="2:13" s="3" customFormat="1" ht="10.5">
      <c r="B725" s="19"/>
      <c r="C725" s="19"/>
      <c r="D725" s="19"/>
      <c r="E725" s="19" t="s">
        <v>836</v>
      </c>
      <c r="F725" s="19" t="s">
        <v>837</v>
      </c>
      <c r="G725" s="20">
        <v>329.34</v>
      </c>
      <c r="H725" s="20">
        <v>0</v>
      </c>
      <c r="I725" s="20">
        <v>0</v>
      </c>
      <c r="J725" s="20">
        <v>0</v>
      </c>
      <c r="K725" s="20">
        <v>0</v>
      </c>
      <c r="L725" s="21" t="str">
        <f t="shared" si="31"/>
        <v>**.**</v>
      </c>
      <c r="M725" s="21" t="str">
        <f t="shared" si="32"/>
        <v>**.**</v>
      </c>
    </row>
    <row r="726" spans="1:13" s="2" customFormat="1" ht="15.75">
      <c r="A726" s="22" t="s">
        <v>382</v>
      </c>
      <c r="B726" s="22"/>
      <c r="C726" s="22"/>
      <c r="D726" s="22" t="s">
        <v>266</v>
      </c>
      <c r="E726" s="22"/>
      <c r="F726" s="22" t="s">
        <v>267</v>
      </c>
      <c r="G726" s="23">
        <f>+G727</f>
        <v>1000</v>
      </c>
      <c r="H726" s="23">
        <f>+H727</f>
        <v>5000</v>
      </c>
      <c r="I726" s="23">
        <f>+I727</f>
        <v>5000</v>
      </c>
      <c r="J726" s="23">
        <f>+J727</f>
        <v>3500</v>
      </c>
      <c r="K726" s="23">
        <f>+K727</f>
        <v>3500</v>
      </c>
      <c r="L726" s="24">
        <f t="shared" si="31"/>
        <v>100</v>
      </c>
      <c r="M726" s="24">
        <f t="shared" si="32"/>
        <v>100</v>
      </c>
    </row>
    <row r="727" spans="2:13" s="3" customFormat="1" ht="10.5">
      <c r="B727" s="19"/>
      <c r="C727" s="19"/>
      <c r="D727" s="19"/>
      <c r="E727" s="19" t="s">
        <v>635</v>
      </c>
      <c r="F727" s="19" t="s">
        <v>636</v>
      </c>
      <c r="G727" s="20">
        <v>1000</v>
      </c>
      <c r="H727" s="20">
        <v>5000</v>
      </c>
      <c r="I727" s="20">
        <v>5000</v>
      </c>
      <c r="J727" s="20">
        <v>3500</v>
      </c>
      <c r="K727" s="20">
        <v>3500</v>
      </c>
      <c r="L727" s="21">
        <f t="shared" si="31"/>
        <v>100</v>
      </c>
      <c r="M727" s="21">
        <f t="shared" si="32"/>
        <v>100</v>
      </c>
    </row>
    <row r="728" spans="1:13" s="2" customFormat="1" ht="15.75">
      <c r="A728" s="22" t="s">
        <v>384</v>
      </c>
      <c r="B728" s="22"/>
      <c r="C728" s="22"/>
      <c r="D728" s="22" t="s">
        <v>269</v>
      </c>
      <c r="E728" s="22"/>
      <c r="F728" s="22" t="s">
        <v>270</v>
      </c>
      <c r="G728" s="23">
        <f>+G729</f>
        <v>4000</v>
      </c>
      <c r="H728" s="23">
        <f>+H729</f>
        <v>4072</v>
      </c>
      <c r="I728" s="23">
        <f>+I729</f>
        <v>4072</v>
      </c>
      <c r="J728" s="23">
        <f>+J729</f>
        <v>4280</v>
      </c>
      <c r="K728" s="23">
        <f>+K729</f>
        <v>4280</v>
      </c>
      <c r="L728" s="24">
        <f t="shared" si="31"/>
        <v>100</v>
      </c>
      <c r="M728" s="24">
        <f t="shared" si="32"/>
        <v>100</v>
      </c>
    </row>
    <row r="729" spans="2:13" s="3" customFormat="1" ht="10.5">
      <c r="B729" s="19"/>
      <c r="C729" s="19"/>
      <c r="D729" s="19"/>
      <c r="E729" s="19" t="s">
        <v>697</v>
      </c>
      <c r="F729" s="19" t="s">
        <v>698</v>
      </c>
      <c r="G729" s="20">
        <v>4000</v>
      </c>
      <c r="H729" s="20">
        <v>4072</v>
      </c>
      <c r="I729" s="20">
        <v>4072</v>
      </c>
      <c r="J729" s="20">
        <v>4280</v>
      </c>
      <c r="K729" s="20">
        <v>4280</v>
      </c>
      <c r="L729" s="21">
        <f t="shared" si="31"/>
        <v>100</v>
      </c>
      <c r="M729" s="21">
        <f t="shared" si="32"/>
        <v>100</v>
      </c>
    </row>
    <row r="730" spans="1:13" s="2" customFormat="1" ht="15.75">
      <c r="A730" s="22" t="s">
        <v>386</v>
      </c>
      <c r="B730" s="22"/>
      <c r="C730" s="22"/>
      <c r="D730" s="22" t="s">
        <v>97</v>
      </c>
      <c r="E730" s="22"/>
      <c r="F730" s="22" t="s">
        <v>98</v>
      </c>
      <c r="G730" s="23">
        <f>+G731</f>
        <v>20000</v>
      </c>
      <c r="H730" s="23">
        <f>+H731</f>
        <v>50000</v>
      </c>
      <c r="I730" s="23">
        <f>+I731</f>
        <v>50000</v>
      </c>
      <c r="J730" s="23">
        <f>+J731</f>
        <v>100000</v>
      </c>
      <c r="K730" s="23">
        <f>+K731</f>
        <v>100000</v>
      </c>
      <c r="L730" s="24">
        <f t="shared" si="31"/>
        <v>100</v>
      </c>
      <c r="M730" s="24">
        <f t="shared" si="32"/>
        <v>100</v>
      </c>
    </row>
    <row r="731" spans="2:13" s="3" customFormat="1" ht="10.5">
      <c r="B731" s="19"/>
      <c r="C731" s="19"/>
      <c r="D731" s="19"/>
      <c r="E731" s="19" t="s">
        <v>47</v>
      </c>
      <c r="F731" s="19" t="s">
        <v>48</v>
      </c>
      <c r="G731" s="20">
        <v>20000</v>
      </c>
      <c r="H731" s="20">
        <v>50000</v>
      </c>
      <c r="I731" s="20">
        <v>50000</v>
      </c>
      <c r="J731" s="20">
        <v>100000</v>
      </c>
      <c r="K731" s="20">
        <v>100000</v>
      </c>
      <c r="L731" s="21">
        <f t="shared" si="31"/>
        <v>100</v>
      </c>
      <c r="M731" s="21">
        <f t="shared" si="32"/>
        <v>100</v>
      </c>
    </row>
    <row r="732" spans="1:13" s="2" customFormat="1" ht="15.75">
      <c r="A732" s="22" t="s">
        <v>388</v>
      </c>
      <c r="B732" s="22"/>
      <c r="C732" s="22"/>
      <c r="D732" s="22" t="s">
        <v>1147</v>
      </c>
      <c r="E732" s="22"/>
      <c r="F732" s="22" t="s">
        <v>1288</v>
      </c>
      <c r="G732" s="23">
        <f>+G733</f>
        <v>0</v>
      </c>
      <c r="H732" s="23">
        <f>+H733</f>
        <v>500</v>
      </c>
      <c r="I732" s="23">
        <f>+I733</f>
        <v>500</v>
      </c>
      <c r="J732" s="23">
        <f>+J733</f>
        <v>500</v>
      </c>
      <c r="K732" s="23">
        <f>+K733</f>
        <v>500</v>
      </c>
      <c r="L732" s="24">
        <f t="shared" si="31"/>
        <v>100</v>
      </c>
      <c r="M732" s="24">
        <f t="shared" si="32"/>
        <v>100</v>
      </c>
    </row>
    <row r="733" spans="2:13" s="3" customFormat="1" ht="10.5">
      <c r="B733" s="19"/>
      <c r="C733" s="19"/>
      <c r="D733" s="19"/>
      <c r="E733" s="19" t="s">
        <v>834</v>
      </c>
      <c r="F733" s="19" t="s">
        <v>835</v>
      </c>
      <c r="G733" s="20">
        <v>0</v>
      </c>
      <c r="H733" s="20">
        <v>500</v>
      </c>
      <c r="I733" s="20">
        <v>500</v>
      </c>
      <c r="J733" s="20">
        <v>500</v>
      </c>
      <c r="K733" s="20">
        <v>500</v>
      </c>
      <c r="L733" s="21">
        <f t="shared" si="31"/>
        <v>100</v>
      </c>
      <c r="M733" s="21">
        <f t="shared" si="32"/>
        <v>100</v>
      </c>
    </row>
    <row r="734" spans="1:13" s="2" customFormat="1" ht="15.75">
      <c r="A734" s="22" t="s">
        <v>390</v>
      </c>
      <c r="B734" s="22"/>
      <c r="C734" s="22"/>
      <c r="D734" s="22" t="s">
        <v>273</v>
      </c>
      <c r="E734" s="22"/>
      <c r="F734" s="22" t="s">
        <v>274</v>
      </c>
      <c r="G734" s="23">
        <f>+G735+G736+G737</f>
        <v>10000</v>
      </c>
      <c r="H734" s="23">
        <f>+H735+H736+H737</f>
        <v>0</v>
      </c>
      <c r="I734" s="23">
        <f>+I735+I736+I737</f>
        <v>0</v>
      </c>
      <c r="J734" s="23">
        <f>+J735+J736+J737</f>
        <v>0</v>
      </c>
      <c r="K734" s="23">
        <f>+K735+K736+K737</f>
        <v>0</v>
      </c>
      <c r="L734" s="24" t="str">
        <f t="shared" si="31"/>
        <v>**.**</v>
      </c>
      <c r="M734" s="24" t="str">
        <f t="shared" si="32"/>
        <v>**.**</v>
      </c>
    </row>
    <row r="735" spans="2:13" s="3" customFormat="1" ht="10.5">
      <c r="B735" s="19"/>
      <c r="C735" s="19"/>
      <c r="D735" s="19"/>
      <c r="E735" s="19" t="s">
        <v>635</v>
      </c>
      <c r="F735" s="19" t="s">
        <v>636</v>
      </c>
      <c r="G735" s="20">
        <v>2325</v>
      </c>
      <c r="H735" s="20">
        <v>0</v>
      </c>
      <c r="I735" s="20">
        <v>0</v>
      </c>
      <c r="J735" s="20">
        <v>0</v>
      </c>
      <c r="K735" s="20">
        <v>0</v>
      </c>
      <c r="L735" s="21" t="str">
        <f t="shared" si="31"/>
        <v>**.**</v>
      </c>
      <c r="M735" s="21" t="str">
        <f t="shared" si="32"/>
        <v>**.**</v>
      </c>
    </row>
    <row r="736" spans="2:13" s="3" customFormat="1" ht="10.5">
      <c r="B736" s="19"/>
      <c r="C736" s="19"/>
      <c r="D736" s="19"/>
      <c r="E736" s="19" t="s">
        <v>749</v>
      </c>
      <c r="F736" s="19" t="s">
        <v>750</v>
      </c>
      <c r="G736" s="20">
        <v>6595</v>
      </c>
      <c r="H736" s="20">
        <v>0</v>
      </c>
      <c r="I736" s="20">
        <v>0</v>
      </c>
      <c r="J736" s="20">
        <v>0</v>
      </c>
      <c r="K736" s="20">
        <v>0</v>
      </c>
      <c r="L736" s="21" t="str">
        <f t="shared" si="31"/>
        <v>**.**</v>
      </c>
      <c r="M736" s="21" t="str">
        <f t="shared" si="32"/>
        <v>**.**</v>
      </c>
    </row>
    <row r="737" spans="2:13" s="3" customFormat="1" ht="10.5">
      <c r="B737" s="19"/>
      <c r="C737" s="19"/>
      <c r="D737" s="19"/>
      <c r="E737" s="19" t="s">
        <v>836</v>
      </c>
      <c r="F737" s="19" t="s">
        <v>837</v>
      </c>
      <c r="G737" s="20">
        <v>1080</v>
      </c>
      <c r="H737" s="20">
        <v>0</v>
      </c>
      <c r="I737" s="20">
        <v>0</v>
      </c>
      <c r="J737" s="20">
        <v>0</v>
      </c>
      <c r="K737" s="20">
        <v>0</v>
      </c>
      <c r="L737" s="21" t="str">
        <f t="shared" si="31"/>
        <v>**.**</v>
      </c>
      <c r="M737" s="21" t="str">
        <f t="shared" si="32"/>
        <v>**.**</v>
      </c>
    </row>
    <row r="738" spans="1:13" s="2" customFormat="1" ht="15.75">
      <c r="A738" s="22" t="s">
        <v>392</v>
      </c>
      <c r="B738" s="22"/>
      <c r="C738" s="22"/>
      <c r="D738" s="22" t="s">
        <v>276</v>
      </c>
      <c r="E738" s="22"/>
      <c r="F738" s="22" t="s">
        <v>277</v>
      </c>
      <c r="G738" s="23">
        <f>+G739+G740+G741</f>
        <v>20000</v>
      </c>
      <c r="H738" s="23">
        <f>+H739+H740+H741</f>
        <v>4000</v>
      </c>
      <c r="I738" s="23">
        <f>+I739+I740+I741</f>
        <v>4000</v>
      </c>
      <c r="J738" s="23">
        <f>+J739+J740+J741</f>
        <v>5000</v>
      </c>
      <c r="K738" s="23">
        <f>+K739+K740+K741</f>
        <v>5000</v>
      </c>
      <c r="L738" s="24">
        <f t="shared" si="31"/>
        <v>100</v>
      </c>
      <c r="M738" s="24">
        <f t="shared" si="32"/>
        <v>100</v>
      </c>
    </row>
    <row r="739" spans="2:13" s="3" customFormat="1" ht="10.5">
      <c r="B739" s="19"/>
      <c r="C739" s="19"/>
      <c r="D739" s="19"/>
      <c r="E739" s="19" t="s">
        <v>834</v>
      </c>
      <c r="F739" s="19" t="s">
        <v>835</v>
      </c>
      <c r="G739" s="20">
        <v>0</v>
      </c>
      <c r="H739" s="20">
        <v>0</v>
      </c>
      <c r="I739" s="20">
        <v>0</v>
      </c>
      <c r="J739" s="20">
        <v>5000</v>
      </c>
      <c r="K739" s="20">
        <v>5000</v>
      </c>
      <c r="L739" s="21" t="str">
        <f t="shared" si="31"/>
        <v>**.**</v>
      </c>
      <c r="M739" s="21">
        <f t="shared" si="32"/>
        <v>100</v>
      </c>
    </row>
    <row r="740" spans="2:13" s="3" customFormat="1" ht="10.5">
      <c r="B740" s="19"/>
      <c r="C740" s="19"/>
      <c r="D740" s="19"/>
      <c r="E740" s="19" t="s">
        <v>749</v>
      </c>
      <c r="F740" s="19" t="s">
        <v>750</v>
      </c>
      <c r="G740" s="20">
        <v>5000</v>
      </c>
      <c r="H740" s="20">
        <v>0</v>
      </c>
      <c r="I740" s="20">
        <v>0</v>
      </c>
      <c r="J740" s="20">
        <v>0</v>
      </c>
      <c r="K740" s="20">
        <v>0</v>
      </c>
      <c r="L740" s="21" t="str">
        <f t="shared" si="31"/>
        <v>**.**</v>
      </c>
      <c r="M740" s="21" t="str">
        <f t="shared" si="32"/>
        <v>**.**</v>
      </c>
    </row>
    <row r="741" spans="2:13" s="3" customFormat="1" ht="10.5">
      <c r="B741" s="19"/>
      <c r="C741" s="19"/>
      <c r="D741" s="19"/>
      <c r="E741" s="19" t="s">
        <v>836</v>
      </c>
      <c r="F741" s="19" t="s">
        <v>837</v>
      </c>
      <c r="G741" s="20">
        <v>15000</v>
      </c>
      <c r="H741" s="20">
        <v>4000</v>
      </c>
      <c r="I741" s="20">
        <v>4000</v>
      </c>
      <c r="J741" s="20">
        <v>0</v>
      </c>
      <c r="K741" s="20">
        <v>0</v>
      </c>
      <c r="L741" s="21">
        <f t="shared" si="31"/>
        <v>100</v>
      </c>
      <c r="M741" s="21" t="str">
        <f t="shared" si="32"/>
        <v>**.**</v>
      </c>
    </row>
    <row r="742" spans="1:13" s="2" customFormat="1" ht="15.75">
      <c r="A742" s="22" t="s">
        <v>394</v>
      </c>
      <c r="B742" s="22"/>
      <c r="C742" s="22"/>
      <c r="D742" s="22" t="s">
        <v>279</v>
      </c>
      <c r="E742" s="22"/>
      <c r="F742" s="22" t="s">
        <v>280</v>
      </c>
      <c r="G742" s="23">
        <f>+G743</f>
        <v>500</v>
      </c>
      <c r="H742" s="23">
        <f>+H743</f>
        <v>100</v>
      </c>
      <c r="I742" s="23">
        <f>+I743</f>
        <v>100</v>
      </c>
      <c r="J742" s="23">
        <f>+J743</f>
        <v>100</v>
      </c>
      <c r="K742" s="23">
        <f>+K743</f>
        <v>100</v>
      </c>
      <c r="L742" s="24">
        <f t="shared" si="31"/>
        <v>100</v>
      </c>
      <c r="M742" s="24">
        <f t="shared" si="32"/>
        <v>100</v>
      </c>
    </row>
    <row r="743" spans="2:13" s="3" customFormat="1" ht="10.5">
      <c r="B743" s="19"/>
      <c r="C743" s="19"/>
      <c r="D743" s="19"/>
      <c r="E743" s="19" t="s">
        <v>749</v>
      </c>
      <c r="F743" s="19" t="s">
        <v>750</v>
      </c>
      <c r="G743" s="20">
        <v>500</v>
      </c>
      <c r="H743" s="20">
        <v>100</v>
      </c>
      <c r="I743" s="20">
        <v>100</v>
      </c>
      <c r="J743" s="20">
        <v>100</v>
      </c>
      <c r="K743" s="20">
        <v>100</v>
      </c>
      <c r="L743" s="21">
        <f t="shared" si="31"/>
        <v>100</v>
      </c>
      <c r="M743" s="21">
        <f t="shared" si="32"/>
        <v>100</v>
      </c>
    </row>
    <row r="744" spans="1:13" s="2" customFormat="1" ht="15.75">
      <c r="A744" s="22" t="s">
        <v>396</v>
      </c>
      <c r="B744" s="22"/>
      <c r="C744" s="22"/>
      <c r="D744" s="22" t="s">
        <v>282</v>
      </c>
      <c r="E744" s="22"/>
      <c r="F744" s="22" t="s">
        <v>1422</v>
      </c>
      <c r="G744" s="23">
        <f>+G745+G746+G747+G748+G749+G750</f>
        <v>2138545</v>
      </c>
      <c r="H744" s="23">
        <f>+H745+H746+H747+H748+H749+H750</f>
        <v>250000</v>
      </c>
      <c r="I744" s="23">
        <f>+I745+I746+I747+I748+I749+I750</f>
        <v>250000</v>
      </c>
      <c r="J744" s="23">
        <f>+J745+J746+J747+J748+J749+J750</f>
        <v>0</v>
      </c>
      <c r="K744" s="23">
        <f>+K745+K746+K747+K748+K749+K750</f>
        <v>0</v>
      </c>
      <c r="L744" s="24">
        <f t="shared" si="31"/>
        <v>100</v>
      </c>
      <c r="M744" s="24" t="str">
        <f t="shared" si="32"/>
        <v>**.**</v>
      </c>
    </row>
    <row r="745" spans="2:13" s="3" customFormat="1" ht="10.5">
      <c r="B745" s="19"/>
      <c r="C745" s="19"/>
      <c r="D745" s="19"/>
      <c r="E745" s="19" t="s">
        <v>612</v>
      </c>
      <c r="F745" s="19" t="s">
        <v>613</v>
      </c>
      <c r="G745" s="20">
        <v>163.46</v>
      </c>
      <c r="H745" s="20">
        <v>0</v>
      </c>
      <c r="I745" s="20">
        <v>0</v>
      </c>
      <c r="J745" s="20">
        <v>0</v>
      </c>
      <c r="K745" s="20">
        <v>0</v>
      </c>
      <c r="L745" s="21" t="str">
        <f t="shared" si="31"/>
        <v>**.**</v>
      </c>
      <c r="M745" s="21" t="str">
        <f t="shared" si="32"/>
        <v>**.**</v>
      </c>
    </row>
    <row r="746" spans="2:13" s="3" customFormat="1" ht="10.5">
      <c r="B746" s="19"/>
      <c r="C746" s="19"/>
      <c r="D746" s="19"/>
      <c r="E746" s="19" t="s">
        <v>635</v>
      </c>
      <c r="F746" s="19" t="s">
        <v>636</v>
      </c>
      <c r="G746" s="20">
        <v>11.02</v>
      </c>
      <c r="H746" s="20">
        <v>0</v>
      </c>
      <c r="I746" s="20">
        <v>0</v>
      </c>
      <c r="J746" s="20">
        <v>0</v>
      </c>
      <c r="K746" s="20">
        <v>0</v>
      </c>
      <c r="L746" s="21" t="str">
        <f t="shared" si="31"/>
        <v>**.**</v>
      </c>
      <c r="M746" s="21" t="str">
        <f t="shared" si="32"/>
        <v>**.**</v>
      </c>
    </row>
    <row r="747" spans="2:13" s="3" customFormat="1" ht="10.5">
      <c r="B747" s="19"/>
      <c r="C747" s="19"/>
      <c r="D747" s="19"/>
      <c r="E747" s="19" t="s">
        <v>834</v>
      </c>
      <c r="F747" s="19" t="s">
        <v>835</v>
      </c>
      <c r="G747" s="20">
        <v>2132703.93</v>
      </c>
      <c r="H747" s="20">
        <v>0</v>
      </c>
      <c r="I747" s="20">
        <v>0</v>
      </c>
      <c r="J747" s="20">
        <v>0</v>
      </c>
      <c r="K747" s="20">
        <v>0</v>
      </c>
      <c r="L747" s="21" t="str">
        <f t="shared" si="31"/>
        <v>**.**</v>
      </c>
      <c r="M747" s="21" t="str">
        <f t="shared" si="32"/>
        <v>**.**</v>
      </c>
    </row>
    <row r="748" spans="2:13" s="3" customFormat="1" ht="10.5">
      <c r="B748" s="19"/>
      <c r="C748" s="19"/>
      <c r="D748" s="19"/>
      <c r="E748" s="19" t="s">
        <v>749</v>
      </c>
      <c r="F748" s="19" t="s">
        <v>750</v>
      </c>
      <c r="G748" s="20">
        <v>305.4</v>
      </c>
      <c r="H748" s="20">
        <v>250000</v>
      </c>
      <c r="I748" s="20">
        <v>250000</v>
      </c>
      <c r="J748" s="20">
        <v>0</v>
      </c>
      <c r="K748" s="20">
        <v>0</v>
      </c>
      <c r="L748" s="21">
        <f t="shared" si="31"/>
        <v>100</v>
      </c>
      <c r="M748" s="21" t="str">
        <f t="shared" si="32"/>
        <v>**.**</v>
      </c>
    </row>
    <row r="749" spans="2:13" s="3" customFormat="1" ht="10.5">
      <c r="B749" s="19"/>
      <c r="C749" s="19"/>
      <c r="D749" s="19"/>
      <c r="E749" s="19" t="s">
        <v>47</v>
      </c>
      <c r="F749" s="19" t="s">
        <v>48</v>
      </c>
      <c r="G749" s="20">
        <v>4257.8</v>
      </c>
      <c r="H749" s="20">
        <v>0</v>
      </c>
      <c r="I749" s="20">
        <v>0</v>
      </c>
      <c r="J749" s="20">
        <v>0</v>
      </c>
      <c r="K749" s="20">
        <v>0</v>
      </c>
      <c r="L749" s="21" t="str">
        <f t="shared" si="31"/>
        <v>**.**</v>
      </c>
      <c r="M749" s="21" t="str">
        <f t="shared" si="32"/>
        <v>**.**</v>
      </c>
    </row>
    <row r="750" spans="2:13" s="3" customFormat="1" ht="10.5">
      <c r="B750" s="19"/>
      <c r="C750" s="19"/>
      <c r="D750" s="19"/>
      <c r="E750" s="19" t="s">
        <v>836</v>
      </c>
      <c r="F750" s="19" t="s">
        <v>837</v>
      </c>
      <c r="G750" s="20">
        <v>1103.39</v>
      </c>
      <c r="H750" s="20">
        <v>0</v>
      </c>
      <c r="I750" s="20">
        <v>0</v>
      </c>
      <c r="J750" s="20">
        <v>0</v>
      </c>
      <c r="K750" s="20">
        <v>0</v>
      </c>
      <c r="L750" s="21" t="str">
        <f t="shared" si="31"/>
        <v>**.**</v>
      </c>
      <c r="M750" s="21" t="str">
        <f t="shared" si="32"/>
        <v>**.**</v>
      </c>
    </row>
    <row r="751" spans="1:13" s="2" customFormat="1" ht="15.75">
      <c r="A751" s="22" t="s">
        <v>398</v>
      </c>
      <c r="B751" s="22"/>
      <c r="C751" s="22"/>
      <c r="D751" s="22" t="s">
        <v>284</v>
      </c>
      <c r="E751" s="22"/>
      <c r="F751" s="22" t="s">
        <v>285</v>
      </c>
      <c r="G751" s="23">
        <f>+G752</f>
        <v>5000</v>
      </c>
      <c r="H751" s="23">
        <f>+H752</f>
        <v>3300</v>
      </c>
      <c r="I751" s="23">
        <f>+I752</f>
        <v>3300</v>
      </c>
      <c r="J751" s="23">
        <f>+J752</f>
        <v>4700</v>
      </c>
      <c r="K751" s="23">
        <f>+K752</f>
        <v>4700</v>
      </c>
      <c r="L751" s="24">
        <f t="shared" si="31"/>
        <v>100</v>
      </c>
      <c r="M751" s="24">
        <f t="shared" si="32"/>
        <v>100</v>
      </c>
    </row>
    <row r="752" spans="2:13" s="3" customFormat="1" ht="10.5">
      <c r="B752" s="19"/>
      <c r="C752" s="19"/>
      <c r="D752" s="19"/>
      <c r="E752" s="19" t="s">
        <v>749</v>
      </c>
      <c r="F752" s="19" t="s">
        <v>750</v>
      </c>
      <c r="G752" s="20">
        <v>5000</v>
      </c>
      <c r="H752" s="20">
        <v>3300</v>
      </c>
      <c r="I752" s="20">
        <v>3300</v>
      </c>
      <c r="J752" s="20">
        <v>4700</v>
      </c>
      <c r="K752" s="20">
        <v>4700</v>
      </c>
      <c r="L752" s="21">
        <f t="shared" si="31"/>
        <v>100</v>
      </c>
      <c r="M752" s="21">
        <f t="shared" si="32"/>
        <v>100</v>
      </c>
    </row>
    <row r="753" spans="1:13" s="2" customFormat="1" ht="15.75">
      <c r="A753" s="22" t="s">
        <v>400</v>
      </c>
      <c r="B753" s="22"/>
      <c r="C753" s="22"/>
      <c r="D753" s="22" t="s">
        <v>287</v>
      </c>
      <c r="E753" s="22"/>
      <c r="F753" s="22" t="s">
        <v>288</v>
      </c>
      <c r="G753" s="23">
        <f>+G754</f>
        <v>4000</v>
      </c>
      <c r="H753" s="23">
        <f>+H754</f>
        <v>4000</v>
      </c>
      <c r="I753" s="23">
        <f>+I754</f>
        <v>4000</v>
      </c>
      <c r="J753" s="23">
        <f>+J754</f>
        <v>4700</v>
      </c>
      <c r="K753" s="23">
        <f>+K754</f>
        <v>4700</v>
      </c>
      <c r="L753" s="24">
        <f t="shared" si="31"/>
        <v>100</v>
      </c>
      <c r="M753" s="24">
        <f t="shared" si="32"/>
        <v>100</v>
      </c>
    </row>
    <row r="754" spans="2:13" s="3" customFormat="1" ht="10.5">
      <c r="B754" s="19"/>
      <c r="C754" s="19"/>
      <c r="D754" s="19"/>
      <c r="E754" s="19" t="s">
        <v>635</v>
      </c>
      <c r="F754" s="19" t="s">
        <v>636</v>
      </c>
      <c r="G754" s="20">
        <v>4000</v>
      </c>
      <c r="H754" s="20">
        <v>4000</v>
      </c>
      <c r="I754" s="20">
        <v>4000</v>
      </c>
      <c r="J754" s="20">
        <v>4700</v>
      </c>
      <c r="K754" s="20">
        <v>4700</v>
      </c>
      <c r="L754" s="21">
        <f t="shared" si="31"/>
        <v>100</v>
      </c>
      <c r="M754" s="21">
        <f t="shared" si="32"/>
        <v>100</v>
      </c>
    </row>
    <row r="755" spans="1:13" s="2" customFormat="1" ht="15.75">
      <c r="A755" s="22" t="s">
        <v>403</v>
      </c>
      <c r="B755" s="22"/>
      <c r="C755" s="22"/>
      <c r="D755" s="22" t="s">
        <v>99</v>
      </c>
      <c r="E755" s="22"/>
      <c r="F755" s="22" t="s">
        <v>100</v>
      </c>
      <c r="G755" s="23">
        <f>+G756+G757</f>
        <v>9000</v>
      </c>
      <c r="H755" s="23">
        <f>+H756+H757</f>
        <v>9700</v>
      </c>
      <c r="I755" s="23">
        <f>+I756+I757</f>
        <v>9700</v>
      </c>
      <c r="J755" s="23">
        <f>+J756+J757</f>
        <v>1000</v>
      </c>
      <c r="K755" s="23">
        <f>+K756+K757</f>
        <v>1000</v>
      </c>
      <c r="L755" s="24">
        <f t="shared" si="31"/>
        <v>100</v>
      </c>
      <c r="M755" s="24">
        <f t="shared" si="32"/>
        <v>100</v>
      </c>
    </row>
    <row r="756" spans="2:13" s="3" customFormat="1" ht="10.5">
      <c r="B756" s="19"/>
      <c r="C756" s="19"/>
      <c r="D756" s="19"/>
      <c r="E756" s="19" t="s">
        <v>749</v>
      </c>
      <c r="F756" s="19" t="s">
        <v>750</v>
      </c>
      <c r="G756" s="20">
        <v>9000</v>
      </c>
      <c r="H756" s="20">
        <v>9700</v>
      </c>
      <c r="I756" s="20">
        <v>9700</v>
      </c>
      <c r="J756" s="20">
        <v>1000</v>
      </c>
      <c r="K756" s="20">
        <v>0</v>
      </c>
      <c r="L756" s="21">
        <f t="shared" si="31"/>
        <v>100</v>
      </c>
      <c r="M756" s="21">
        <f t="shared" si="32"/>
        <v>0</v>
      </c>
    </row>
    <row r="757" spans="2:13" s="3" customFormat="1" ht="10.5">
      <c r="B757" s="19"/>
      <c r="C757" s="19"/>
      <c r="D757" s="19"/>
      <c r="E757" s="19" t="s">
        <v>47</v>
      </c>
      <c r="F757" s="19" t="s">
        <v>48</v>
      </c>
      <c r="G757" s="20">
        <v>0</v>
      </c>
      <c r="H757" s="20">
        <v>0</v>
      </c>
      <c r="I757" s="20">
        <v>0</v>
      </c>
      <c r="J757" s="20">
        <v>0</v>
      </c>
      <c r="K757" s="20">
        <v>1000</v>
      </c>
      <c r="L757" s="21" t="str">
        <f t="shared" si="31"/>
        <v>**.**</v>
      </c>
      <c r="M757" s="21" t="str">
        <f t="shared" si="32"/>
        <v>**.**</v>
      </c>
    </row>
    <row r="758" spans="1:13" s="2" customFormat="1" ht="15.75">
      <c r="A758" s="22" t="s">
        <v>405</v>
      </c>
      <c r="B758" s="22"/>
      <c r="C758" s="22"/>
      <c r="D758" s="22" t="s">
        <v>1148</v>
      </c>
      <c r="E758" s="22"/>
      <c r="F758" s="22" t="s">
        <v>1423</v>
      </c>
      <c r="G758" s="23">
        <f>+G759+G760</f>
        <v>0</v>
      </c>
      <c r="H758" s="23">
        <f>+H759+H760</f>
        <v>28000</v>
      </c>
      <c r="I758" s="23">
        <f>+I759+I760</f>
        <v>28000</v>
      </c>
      <c r="J758" s="23">
        <f>+J759+J760</f>
        <v>1000</v>
      </c>
      <c r="K758" s="23">
        <f>+K759+K760</f>
        <v>1000</v>
      </c>
      <c r="L758" s="24">
        <f t="shared" si="31"/>
        <v>100</v>
      </c>
      <c r="M758" s="24">
        <f t="shared" si="32"/>
        <v>100</v>
      </c>
    </row>
    <row r="759" spans="2:13" s="3" customFormat="1" ht="10.5">
      <c r="B759" s="19"/>
      <c r="C759" s="19"/>
      <c r="D759" s="19"/>
      <c r="E759" s="19" t="s">
        <v>749</v>
      </c>
      <c r="F759" s="19" t="s">
        <v>750</v>
      </c>
      <c r="G759" s="20">
        <v>0</v>
      </c>
      <c r="H759" s="20">
        <v>0</v>
      </c>
      <c r="I759" s="20">
        <v>0</v>
      </c>
      <c r="J759" s="20">
        <v>1000</v>
      </c>
      <c r="K759" s="20">
        <v>1000</v>
      </c>
      <c r="L759" s="21" t="str">
        <f t="shared" si="31"/>
        <v>**.**</v>
      </c>
      <c r="M759" s="21">
        <f t="shared" si="32"/>
        <v>100</v>
      </c>
    </row>
    <row r="760" spans="2:13" s="3" customFormat="1" ht="10.5">
      <c r="B760" s="19"/>
      <c r="C760" s="19"/>
      <c r="D760" s="19"/>
      <c r="E760" s="19" t="s">
        <v>47</v>
      </c>
      <c r="F760" s="19" t="s">
        <v>48</v>
      </c>
      <c r="G760" s="20">
        <v>0</v>
      </c>
      <c r="H760" s="20">
        <v>28000</v>
      </c>
      <c r="I760" s="20">
        <v>28000</v>
      </c>
      <c r="J760" s="20">
        <v>0</v>
      </c>
      <c r="K760" s="20">
        <v>0</v>
      </c>
      <c r="L760" s="21">
        <f t="shared" si="31"/>
        <v>100</v>
      </c>
      <c r="M760" s="21" t="str">
        <f t="shared" si="32"/>
        <v>**.**</v>
      </c>
    </row>
    <row r="761" spans="1:13" s="2" customFormat="1" ht="15.75">
      <c r="A761" s="22" t="s">
        <v>408</v>
      </c>
      <c r="B761" s="22"/>
      <c r="C761" s="22"/>
      <c r="D761" s="22" t="s">
        <v>292</v>
      </c>
      <c r="E761" s="22"/>
      <c r="F761" s="22" t="s">
        <v>1289</v>
      </c>
      <c r="G761" s="23">
        <f>+G762+G763</f>
        <v>20000</v>
      </c>
      <c r="H761" s="23">
        <f>+H762+H763</f>
        <v>100000</v>
      </c>
      <c r="I761" s="23">
        <f>+I762+I763</f>
        <v>100000</v>
      </c>
      <c r="J761" s="23">
        <f>+J762+J763</f>
        <v>40000</v>
      </c>
      <c r="K761" s="23">
        <f>+K762+K763</f>
        <v>40000</v>
      </c>
      <c r="L761" s="24">
        <f t="shared" si="31"/>
        <v>100</v>
      </c>
      <c r="M761" s="24">
        <f t="shared" si="32"/>
        <v>100</v>
      </c>
    </row>
    <row r="762" spans="2:13" s="3" customFormat="1" ht="10.5">
      <c r="B762" s="19"/>
      <c r="C762" s="19"/>
      <c r="D762" s="19"/>
      <c r="E762" s="19" t="s">
        <v>834</v>
      </c>
      <c r="F762" s="19" t="s">
        <v>835</v>
      </c>
      <c r="G762" s="20">
        <v>20000</v>
      </c>
      <c r="H762" s="20">
        <v>20000</v>
      </c>
      <c r="I762" s="20">
        <v>20000</v>
      </c>
      <c r="J762" s="20">
        <v>40000</v>
      </c>
      <c r="K762" s="20">
        <v>0</v>
      </c>
      <c r="L762" s="21">
        <f t="shared" si="31"/>
        <v>100</v>
      </c>
      <c r="M762" s="21">
        <f t="shared" si="32"/>
        <v>0</v>
      </c>
    </row>
    <row r="763" spans="2:13" s="3" customFormat="1" ht="10.5">
      <c r="B763" s="19"/>
      <c r="C763" s="19"/>
      <c r="D763" s="19"/>
      <c r="E763" s="19" t="s">
        <v>749</v>
      </c>
      <c r="F763" s="19" t="s">
        <v>750</v>
      </c>
      <c r="G763" s="20">
        <v>0</v>
      </c>
      <c r="H763" s="20">
        <v>80000</v>
      </c>
      <c r="I763" s="20">
        <v>80000</v>
      </c>
      <c r="J763" s="20">
        <v>0</v>
      </c>
      <c r="K763" s="20">
        <v>40000</v>
      </c>
      <c r="L763" s="21">
        <f t="shared" si="31"/>
        <v>100</v>
      </c>
      <c r="M763" s="21" t="str">
        <f t="shared" si="32"/>
        <v>**.**</v>
      </c>
    </row>
    <row r="764" spans="1:13" s="2" customFormat="1" ht="15.75">
      <c r="A764" s="22" t="s">
        <v>411</v>
      </c>
      <c r="B764" s="22"/>
      <c r="C764" s="22"/>
      <c r="D764" s="22" t="s">
        <v>294</v>
      </c>
      <c r="E764" s="22"/>
      <c r="F764" s="22" t="s">
        <v>295</v>
      </c>
      <c r="G764" s="23">
        <f>+G765+G766+G767</f>
        <v>20000</v>
      </c>
      <c r="H764" s="23">
        <f>+H765+H766+H767</f>
        <v>45000</v>
      </c>
      <c r="I764" s="23">
        <f>+I765+I766+I767</f>
        <v>40000</v>
      </c>
      <c r="J764" s="23">
        <f>+J765+J766+J767</f>
        <v>15000</v>
      </c>
      <c r="K764" s="23">
        <f>+K765+K766+K767</f>
        <v>15000</v>
      </c>
      <c r="L764" s="24">
        <f t="shared" si="31"/>
        <v>88.88888888888889</v>
      </c>
      <c r="M764" s="24">
        <f t="shared" si="32"/>
        <v>100</v>
      </c>
    </row>
    <row r="765" spans="2:13" s="3" customFormat="1" ht="10.5">
      <c r="B765" s="19"/>
      <c r="C765" s="19"/>
      <c r="D765" s="19"/>
      <c r="E765" s="19" t="s">
        <v>639</v>
      </c>
      <c r="F765" s="19" t="s">
        <v>640</v>
      </c>
      <c r="G765" s="20">
        <v>1817.27</v>
      </c>
      <c r="H765" s="20">
        <v>0</v>
      </c>
      <c r="I765" s="20">
        <v>0</v>
      </c>
      <c r="J765" s="20">
        <v>0</v>
      </c>
      <c r="K765" s="20">
        <v>0</v>
      </c>
      <c r="L765" s="21" t="str">
        <f t="shared" si="31"/>
        <v>**.**</v>
      </c>
      <c r="M765" s="21" t="str">
        <f t="shared" si="32"/>
        <v>**.**</v>
      </c>
    </row>
    <row r="766" spans="2:13" s="3" customFormat="1" ht="10.5">
      <c r="B766" s="19"/>
      <c r="C766" s="19"/>
      <c r="D766" s="19"/>
      <c r="E766" s="19" t="s">
        <v>635</v>
      </c>
      <c r="F766" s="19" t="s">
        <v>636</v>
      </c>
      <c r="G766" s="20">
        <v>5691.43</v>
      </c>
      <c r="H766" s="20">
        <v>6000</v>
      </c>
      <c r="I766" s="20">
        <v>1000</v>
      </c>
      <c r="J766" s="20">
        <v>0</v>
      </c>
      <c r="K766" s="20">
        <v>0</v>
      </c>
      <c r="L766" s="21">
        <f t="shared" si="31"/>
        <v>16.666666666666664</v>
      </c>
      <c r="M766" s="21" t="str">
        <f t="shared" si="32"/>
        <v>**.**</v>
      </c>
    </row>
    <row r="767" spans="2:13" s="3" customFormat="1" ht="10.5">
      <c r="B767" s="19"/>
      <c r="C767" s="19"/>
      <c r="D767" s="19"/>
      <c r="E767" s="19" t="s">
        <v>834</v>
      </c>
      <c r="F767" s="19" t="s">
        <v>835</v>
      </c>
      <c r="G767" s="20">
        <v>12491.3</v>
      </c>
      <c r="H767" s="20">
        <v>39000</v>
      </c>
      <c r="I767" s="20">
        <v>39000</v>
      </c>
      <c r="J767" s="20">
        <v>15000</v>
      </c>
      <c r="K767" s="20">
        <v>15000</v>
      </c>
      <c r="L767" s="21">
        <f t="shared" si="31"/>
        <v>100</v>
      </c>
      <c r="M767" s="21">
        <f t="shared" si="32"/>
        <v>100</v>
      </c>
    </row>
    <row r="768" spans="1:13" s="2" customFormat="1" ht="15.75">
      <c r="A768" s="22" t="s">
        <v>414</v>
      </c>
      <c r="B768" s="22"/>
      <c r="C768" s="22"/>
      <c r="D768" s="22" t="s">
        <v>297</v>
      </c>
      <c r="E768" s="22"/>
      <c r="F768" s="22" t="s">
        <v>1557</v>
      </c>
      <c r="G768" s="23">
        <f>+G769+G770+G771</f>
        <v>20000</v>
      </c>
      <c r="H768" s="23">
        <f>+H769+H770+H771</f>
        <v>30000</v>
      </c>
      <c r="I768" s="23">
        <f>+I769+I770+I771</f>
        <v>30000</v>
      </c>
      <c r="J768" s="23">
        <f>+J769+J770+J771</f>
        <v>100000</v>
      </c>
      <c r="K768" s="23">
        <f>+K769+K770+K771</f>
        <v>125000</v>
      </c>
      <c r="L768" s="24">
        <f t="shared" si="31"/>
        <v>100</v>
      </c>
      <c r="M768" s="24">
        <f t="shared" si="32"/>
        <v>125</v>
      </c>
    </row>
    <row r="769" spans="2:13" s="3" customFormat="1" ht="10.5">
      <c r="B769" s="19"/>
      <c r="C769" s="19"/>
      <c r="D769" s="19"/>
      <c r="E769" s="19" t="s">
        <v>834</v>
      </c>
      <c r="F769" s="19" t="s">
        <v>835</v>
      </c>
      <c r="G769" s="20">
        <v>20000</v>
      </c>
      <c r="H769" s="20">
        <v>30000</v>
      </c>
      <c r="I769" s="20">
        <v>0</v>
      </c>
      <c r="J769" s="20">
        <v>100000</v>
      </c>
      <c r="K769" s="20">
        <v>0</v>
      </c>
      <c r="L769" s="21">
        <f t="shared" si="31"/>
        <v>0</v>
      </c>
      <c r="M769" s="21">
        <f t="shared" si="32"/>
        <v>0</v>
      </c>
    </row>
    <row r="770" spans="2:13" s="3" customFormat="1" ht="10.5">
      <c r="B770" s="19"/>
      <c r="C770" s="19"/>
      <c r="D770" s="19"/>
      <c r="E770" s="19" t="s">
        <v>47</v>
      </c>
      <c r="F770" s="19" t="s">
        <v>48</v>
      </c>
      <c r="G770" s="20">
        <v>0</v>
      </c>
      <c r="H770" s="20">
        <v>0</v>
      </c>
      <c r="I770" s="20">
        <v>20000</v>
      </c>
      <c r="J770" s="20">
        <v>0</v>
      </c>
      <c r="K770" s="20">
        <v>100000</v>
      </c>
      <c r="L770" s="21" t="str">
        <f t="shared" si="31"/>
        <v>**.**</v>
      </c>
      <c r="M770" s="21" t="str">
        <f t="shared" si="32"/>
        <v>**.**</v>
      </c>
    </row>
    <row r="771" spans="2:13" s="3" customFormat="1" ht="10.5">
      <c r="B771" s="19"/>
      <c r="C771" s="19"/>
      <c r="D771" s="19"/>
      <c r="E771" s="19" t="s">
        <v>836</v>
      </c>
      <c r="F771" s="19" t="s">
        <v>837</v>
      </c>
      <c r="G771" s="20">
        <v>0</v>
      </c>
      <c r="H771" s="20">
        <v>0</v>
      </c>
      <c r="I771" s="20">
        <v>10000</v>
      </c>
      <c r="J771" s="20">
        <v>0</v>
      </c>
      <c r="K771" s="20">
        <v>25000</v>
      </c>
      <c r="L771" s="21" t="str">
        <f t="shared" si="31"/>
        <v>**.**</v>
      </c>
      <c r="M771" s="21" t="str">
        <f t="shared" si="32"/>
        <v>**.**</v>
      </c>
    </row>
    <row r="772" spans="1:13" s="2" customFormat="1" ht="15.75">
      <c r="A772" s="22" t="s">
        <v>417</v>
      </c>
      <c r="B772" s="22"/>
      <c r="C772" s="22"/>
      <c r="D772" s="22" t="s">
        <v>299</v>
      </c>
      <c r="E772" s="22"/>
      <c r="F772" s="22" t="s">
        <v>1424</v>
      </c>
      <c r="G772" s="23">
        <f>+G773</f>
        <v>8000</v>
      </c>
      <c r="H772" s="23">
        <f>+H773</f>
        <v>50000</v>
      </c>
      <c r="I772" s="23">
        <f>+I773</f>
        <v>50000</v>
      </c>
      <c r="J772" s="23">
        <f>+J773</f>
        <v>50000</v>
      </c>
      <c r="K772" s="23">
        <f>+K773</f>
        <v>50000</v>
      </c>
      <c r="L772" s="24">
        <f t="shared" si="31"/>
        <v>100</v>
      </c>
      <c r="M772" s="24">
        <f t="shared" si="32"/>
        <v>100</v>
      </c>
    </row>
    <row r="773" spans="2:13" s="3" customFormat="1" ht="10.5">
      <c r="B773" s="19"/>
      <c r="C773" s="19"/>
      <c r="D773" s="19"/>
      <c r="E773" s="19" t="s">
        <v>834</v>
      </c>
      <c r="F773" s="19" t="s">
        <v>835</v>
      </c>
      <c r="G773" s="20">
        <v>8000</v>
      </c>
      <c r="H773" s="20">
        <v>50000</v>
      </c>
      <c r="I773" s="20">
        <v>50000</v>
      </c>
      <c r="J773" s="20">
        <v>50000</v>
      </c>
      <c r="K773" s="20">
        <v>50000</v>
      </c>
      <c r="L773" s="21">
        <f t="shared" si="31"/>
        <v>100</v>
      </c>
      <c r="M773" s="21">
        <f t="shared" si="32"/>
        <v>100</v>
      </c>
    </row>
    <row r="774" spans="1:13" s="2" customFormat="1" ht="15.75">
      <c r="A774" s="22" t="s">
        <v>419</v>
      </c>
      <c r="B774" s="22"/>
      <c r="C774" s="22"/>
      <c r="D774" s="22" t="s">
        <v>101</v>
      </c>
      <c r="E774" s="22"/>
      <c r="F774" s="22" t="s">
        <v>102</v>
      </c>
      <c r="G774" s="23">
        <f>+G775</f>
        <v>4300</v>
      </c>
      <c r="H774" s="23">
        <f>+H775</f>
        <v>0</v>
      </c>
      <c r="I774" s="23">
        <f>+I775</f>
        <v>0</v>
      </c>
      <c r="J774" s="23">
        <f>+J775</f>
        <v>0</v>
      </c>
      <c r="K774" s="23">
        <f>+K775</f>
        <v>0</v>
      </c>
      <c r="L774" s="24" t="str">
        <f t="shared" si="31"/>
        <v>**.**</v>
      </c>
      <c r="M774" s="24" t="str">
        <f t="shared" si="32"/>
        <v>**.**</v>
      </c>
    </row>
    <row r="775" spans="2:13" s="3" customFormat="1" ht="10.5">
      <c r="B775" s="19"/>
      <c r="C775" s="19"/>
      <c r="D775" s="19"/>
      <c r="E775" s="19" t="s">
        <v>749</v>
      </c>
      <c r="F775" s="19" t="s">
        <v>750</v>
      </c>
      <c r="G775" s="20">
        <v>4300</v>
      </c>
      <c r="H775" s="20">
        <v>0</v>
      </c>
      <c r="I775" s="20">
        <v>0</v>
      </c>
      <c r="J775" s="20">
        <v>0</v>
      </c>
      <c r="K775" s="20">
        <v>0</v>
      </c>
      <c r="L775" s="21" t="str">
        <f aca="true" t="shared" si="33" ref="L775:L838">IF(H775&lt;&gt;0,I775/H775*100,"**.**")</f>
        <v>**.**</v>
      </c>
      <c r="M775" s="21" t="str">
        <f aca="true" t="shared" si="34" ref="M775:M838">IF(J775&lt;&gt;0,K775/J775*100,"**.**")</f>
        <v>**.**</v>
      </c>
    </row>
    <row r="776" spans="1:13" s="2" customFormat="1" ht="15.75">
      <c r="A776" s="22" t="s">
        <v>426</v>
      </c>
      <c r="B776" s="22"/>
      <c r="C776" s="22"/>
      <c r="D776" s="22" t="s">
        <v>301</v>
      </c>
      <c r="E776" s="22"/>
      <c r="F776" s="22" t="s">
        <v>1425</v>
      </c>
      <c r="G776" s="23">
        <f>+G777+G778+G779</f>
        <v>1000000</v>
      </c>
      <c r="H776" s="23">
        <f>+H777+H778+H779</f>
        <v>1980000</v>
      </c>
      <c r="I776" s="23">
        <f>+I777+I778+I779</f>
        <v>1980000</v>
      </c>
      <c r="J776" s="23">
        <f>+J777+J778+J779</f>
        <v>1000</v>
      </c>
      <c r="K776" s="23">
        <f>+K777+K778+K779</f>
        <v>1000</v>
      </c>
      <c r="L776" s="24">
        <f t="shared" si="33"/>
        <v>100</v>
      </c>
      <c r="M776" s="24">
        <f t="shared" si="34"/>
        <v>100</v>
      </c>
    </row>
    <row r="777" spans="2:13" s="3" customFormat="1" ht="10.5">
      <c r="B777" s="19"/>
      <c r="C777" s="19"/>
      <c r="D777" s="19"/>
      <c r="E777" s="19" t="s">
        <v>635</v>
      </c>
      <c r="F777" s="19" t="s">
        <v>636</v>
      </c>
      <c r="G777" s="20">
        <v>2000</v>
      </c>
      <c r="H777" s="20">
        <v>0</v>
      </c>
      <c r="I777" s="20">
        <v>0</v>
      </c>
      <c r="J777" s="20">
        <v>0</v>
      </c>
      <c r="K777" s="20">
        <v>0</v>
      </c>
      <c r="L777" s="21" t="str">
        <f t="shared" si="33"/>
        <v>**.**</v>
      </c>
      <c r="M777" s="21" t="str">
        <f t="shared" si="34"/>
        <v>**.**</v>
      </c>
    </row>
    <row r="778" spans="2:13" s="3" customFormat="1" ht="10.5">
      <c r="B778" s="19"/>
      <c r="C778" s="19"/>
      <c r="D778" s="19"/>
      <c r="E778" s="19" t="s">
        <v>834</v>
      </c>
      <c r="F778" s="19" t="s">
        <v>835</v>
      </c>
      <c r="G778" s="20">
        <v>963400</v>
      </c>
      <c r="H778" s="20">
        <v>1980000</v>
      </c>
      <c r="I778" s="20">
        <v>1980000</v>
      </c>
      <c r="J778" s="20">
        <v>1000</v>
      </c>
      <c r="K778" s="20">
        <v>1000</v>
      </c>
      <c r="L778" s="21">
        <f t="shared" si="33"/>
        <v>100</v>
      </c>
      <c r="M778" s="21">
        <f t="shared" si="34"/>
        <v>100</v>
      </c>
    </row>
    <row r="779" spans="2:13" s="3" customFormat="1" ht="10.5">
      <c r="B779" s="19"/>
      <c r="C779" s="19"/>
      <c r="D779" s="19"/>
      <c r="E779" s="19" t="s">
        <v>836</v>
      </c>
      <c r="F779" s="19" t="s">
        <v>837</v>
      </c>
      <c r="G779" s="20">
        <v>34600</v>
      </c>
      <c r="H779" s="20">
        <v>0</v>
      </c>
      <c r="I779" s="20">
        <v>0</v>
      </c>
      <c r="J779" s="20">
        <v>0</v>
      </c>
      <c r="K779" s="20">
        <v>0</v>
      </c>
      <c r="L779" s="21" t="str">
        <f t="shared" si="33"/>
        <v>**.**</v>
      </c>
      <c r="M779" s="21" t="str">
        <f t="shared" si="34"/>
        <v>**.**</v>
      </c>
    </row>
    <row r="780" spans="1:13" s="2" customFormat="1" ht="15.75">
      <c r="A780" s="22" t="s">
        <v>429</v>
      </c>
      <c r="B780" s="22"/>
      <c r="C780" s="22"/>
      <c r="D780" s="22" t="s">
        <v>303</v>
      </c>
      <c r="E780" s="22"/>
      <c r="F780" s="22" t="s">
        <v>304</v>
      </c>
      <c r="G780" s="23">
        <f>+G781</f>
        <v>40000</v>
      </c>
      <c r="H780" s="23">
        <f>+H781</f>
        <v>35000</v>
      </c>
      <c r="I780" s="23">
        <f>+I781</f>
        <v>35000</v>
      </c>
      <c r="J780" s="23">
        <f>+J781</f>
        <v>40000</v>
      </c>
      <c r="K780" s="23">
        <f>+K781</f>
        <v>40000</v>
      </c>
      <c r="L780" s="24">
        <f t="shared" si="33"/>
        <v>100</v>
      </c>
      <c r="M780" s="24">
        <f t="shared" si="34"/>
        <v>100</v>
      </c>
    </row>
    <row r="781" spans="2:13" s="3" customFormat="1" ht="10.5">
      <c r="B781" s="19"/>
      <c r="C781" s="19"/>
      <c r="D781" s="19"/>
      <c r="E781" s="19" t="s">
        <v>834</v>
      </c>
      <c r="F781" s="19" t="s">
        <v>835</v>
      </c>
      <c r="G781" s="20">
        <v>40000</v>
      </c>
      <c r="H781" s="20">
        <v>35000</v>
      </c>
      <c r="I781" s="20">
        <v>35000</v>
      </c>
      <c r="J781" s="20">
        <v>40000</v>
      </c>
      <c r="K781" s="20">
        <v>40000</v>
      </c>
      <c r="L781" s="21">
        <f t="shared" si="33"/>
        <v>100</v>
      </c>
      <c r="M781" s="21">
        <f t="shared" si="34"/>
        <v>100</v>
      </c>
    </row>
    <row r="782" spans="1:13" s="2" customFormat="1" ht="15.75">
      <c r="A782" s="22" t="s">
        <v>432</v>
      </c>
      <c r="B782" s="22"/>
      <c r="C782" s="22"/>
      <c r="D782" s="22" t="s">
        <v>103</v>
      </c>
      <c r="E782" s="22"/>
      <c r="F782" s="22" t="s">
        <v>104</v>
      </c>
      <c r="G782" s="23">
        <f>+G783</f>
        <v>88000</v>
      </c>
      <c r="H782" s="23">
        <f>+H783</f>
        <v>0</v>
      </c>
      <c r="I782" s="23">
        <f>+I783</f>
        <v>0</v>
      </c>
      <c r="J782" s="23">
        <f>+J783</f>
        <v>0</v>
      </c>
      <c r="K782" s="23">
        <f>+K783</f>
        <v>0</v>
      </c>
      <c r="L782" s="24" t="str">
        <f t="shared" si="33"/>
        <v>**.**</v>
      </c>
      <c r="M782" s="24" t="str">
        <f t="shared" si="34"/>
        <v>**.**</v>
      </c>
    </row>
    <row r="783" spans="2:13" s="3" customFormat="1" ht="10.5">
      <c r="B783" s="19"/>
      <c r="C783" s="19"/>
      <c r="D783" s="19"/>
      <c r="E783" s="19" t="s">
        <v>749</v>
      </c>
      <c r="F783" s="19" t="s">
        <v>750</v>
      </c>
      <c r="G783" s="20">
        <v>88000</v>
      </c>
      <c r="H783" s="20">
        <v>0</v>
      </c>
      <c r="I783" s="20">
        <v>0</v>
      </c>
      <c r="J783" s="20">
        <v>0</v>
      </c>
      <c r="K783" s="20">
        <v>0</v>
      </c>
      <c r="L783" s="21" t="str">
        <f t="shared" si="33"/>
        <v>**.**</v>
      </c>
      <c r="M783" s="21" t="str">
        <f t="shared" si="34"/>
        <v>**.**</v>
      </c>
    </row>
    <row r="784" spans="1:13" s="2" customFormat="1" ht="15.75">
      <c r="A784" s="22" t="s">
        <v>435</v>
      </c>
      <c r="B784" s="22"/>
      <c r="C784" s="22"/>
      <c r="D784" s="22" t="s">
        <v>105</v>
      </c>
      <c r="E784" s="22"/>
      <c r="F784" s="22" t="s">
        <v>106</v>
      </c>
      <c r="G784" s="23">
        <f>+G785</f>
        <v>500</v>
      </c>
      <c r="H784" s="23">
        <f>+H785</f>
        <v>500</v>
      </c>
      <c r="I784" s="23">
        <f>+I785</f>
        <v>500</v>
      </c>
      <c r="J784" s="23">
        <f>+J785</f>
        <v>0</v>
      </c>
      <c r="K784" s="23">
        <f>+K785</f>
        <v>0</v>
      </c>
      <c r="L784" s="24">
        <f t="shared" si="33"/>
        <v>100</v>
      </c>
      <c r="M784" s="24" t="str">
        <f t="shared" si="34"/>
        <v>**.**</v>
      </c>
    </row>
    <row r="785" spans="2:13" s="3" customFormat="1" ht="10.5">
      <c r="B785" s="19"/>
      <c r="C785" s="19"/>
      <c r="D785" s="19"/>
      <c r="E785" s="19" t="s">
        <v>749</v>
      </c>
      <c r="F785" s="19" t="s">
        <v>750</v>
      </c>
      <c r="G785" s="20">
        <v>500</v>
      </c>
      <c r="H785" s="20">
        <v>500</v>
      </c>
      <c r="I785" s="20">
        <v>500</v>
      </c>
      <c r="J785" s="20">
        <v>0</v>
      </c>
      <c r="K785" s="20">
        <v>0</v>
      </c>
      <c r="L785" s="21">
        <f t="shared" si="33"/>
        <v>100</v>
      </c>
      <c r="M785" s="21" t="str">
        <f t="shared" si="34"/>
        <v>**.**</v>
      </c>
    </row>
    <row r="786" spans="1:13" s="2" customFormat="1" ht="15.75">
      <c r="A786" s="22" t="s">
        <v>440</v>
      </c>
      <c r="B786" s="22"/>
      <c r="C786" s="22"/>
      <c r="D786" s="22" t="s">
        <v>306</v>
      </c>
      <c r="E786" s="22"/>
      <c r="F786" s="22" t="s">
        <v>307</v>
      </c>
      <c r="G786" s="23">
        <f>+G787+G788+G789</f>
        <v>15000</v>
      </c>
      <c r="H786" s="23">
        <f>+H787+H788+H789</f>
        <v>20000</v>
      </c>
      <c r="I786" s="23">
        <f>+I787+I788+I789</f>
        <v>20000</v>
      </c>
      <c r="J786" s="23">
        <f>+J787+J788+J789</f>
        <v>30000</v>
      </c>
      <c r="K786" s="23">
        <f>+K787+K788+K789</f>
        <v>30000</v>
      </c>
      <c r="L786" s="24">
        <f t="shared" si="33"/>
        <v>100</v>
      </c>
      <c r="M786" s="24">
        <f t="shared" si="34"/>
        <v>100</v>
      </c>
    </row>
    <row r="787" spans="2:13" s="3" customFormat="1" ht="10.5">
      <c r="B787" s="19"/>
      <c r="C787" s="19"/>
      <c r="D787" s="19"/>
      <c r="E787" s="19" t="s">
        <v>635</v>
      </c>
      <c r="F787" s="19" t="s">
        <v>636</v>
      </c>
      <c r="G787" s="20">
        <v>12378.97</v>
      </c>
      <c r="H787" s="20">
        <v>20000</v>
      </c>
      <c r="I787" s="20">
        <v>20000</v>
      </c>
      <c r="J787" s="20">
        <v>30000</v>
      </c>
      <c r="K787" s="20">
        <v>30000</v>
      </c>
      <c r="L787" s="21">
        <f t="shared" si="33"/>
        <v>100</v>
      </c>
      <c r="M787" s="21">
        <f t="shared" si="34"/>
        <v>100</v>
      </c>
    </row>
    <row r="788" spans="2:13" s="3" customFormat="1" ht="10.5">
      <c r="B788" s="19"/>
      <c r="C788" s="19"/>
      <c r="D788" s="19"/>
      <c r="E788" s="19" t="s">
        <v>47</v>
      </c>
      <c r="F788" s="19" t="s">
        <v>48</v>
      </c>
      <c r="G788" s="20">
        <v>609.28</v>
      </c>
      <c r="H788" s="20">
        <v>0</v>
      </c>
      <c r="I788" s="20">
        <v>0</v>
      </c>
      <c r="J788" s="20">
        <v>0</v>
      </c>
      <c r="K788" s="20">
        <v>0</v>
      </c>
      <c r="L788" s="21" t="str">
        <f t="shared" si="33"/>
        <v>**.**</v>
      </c>
      <c r="M788" s="21" t="str">
        <f t="shared" si="34"/>
        <v>**.**</v>
      </c>
    </row>
    <row r="789" spans="2:13" s="3" customFormat="1" ht="10.5">
      <c r="B789" s="19"/>
      <c r="C789" s="19"/>
      <c r="D789" s="19"/>
      <c r="E789" s="19" t="s">
        <v>836</v>
      </c>
      <c r="F789" s="19" t="s">
        <v>837</v>
      </c>
      <c r="G789" s="20">
        <v>2011.75</v>
      </c>
      <c r="H789" s="20">
        <v>0</v>
      </c>
      <c r="I789" s="20">
        <v>0</v>
      </c>
      <c r="J789" s="20">
        <v>0</v>
      </c>
      <c r="K789" s="20">
        <v>0</v>
      </c>
      <c r="L789" s="21" t="str">
        <f t="shared" si="33"/>
        <v>**.**</v>
      </c>
      <c r="M789" s="21" t="str">
        <f t="shared" si="34"/>
        <v>**.**</v>
      </c>
    </row>
    <row r="790" spans="1:13" s="2" customFormat="1" ht="15.75">
      <c r="A790" s="22" t="s">
        <v>443</v>
      </c>
      <c r="B790" s="22"/>
      <c r="C790" s="22"/>
      <c r="D790" s="22" t="s">
        <v>309</v>
      </c>
      <c r="E790" s="22"/>
      <c r="F790" s="22" t="s">
        <v>1267</v>
      </c>
      <c r="G790" s="23">
        <f>+G791</f>
        <v>10000</v>
      </c>
      <c r="H790" s="23">
        <f>+H791</f>
        <v>10180</v>
      </c>
      <c r="I790" s="23">
        <f>+I791</f>
        <v>10180</v>
      </c>
      <c r="J790" s="23">
        <f>+J791</f>
        <v>10394</v>
      </c>
      <c r="K790" s="23">
        <f>+K791</f>
        <v>10394</v>
      </c>
      <c r="L790" s="24">
        <f t="shared" si="33"/>
        <v>100</v>
      </c>
      <c r="M790" s="24">
        <f t="shared" si="34"/>
        <v>100</v>
      </c>
    </row>
    <row r="791" spans="2:13" s="3" customFormat="1" ht="10.5">
      <c r="B791" s="19"/>
      <c r="C791" s="19"/>
      <c r="D791" s="19"/>
      <c r="E791" s="19" t="s">
        <v>834</v>
      </c>
      <c r="F791" s="19" t="s">
        <v>835</v>
      </c>
      <c r="G791" s="20">
        <v>10000</v>
      </c>
      <c r="H791" s="20">
        <v>10180</v>
      </c>
      <c r="I791" s="20">
        <v>10180</v>
      </c>
      <c r="J791" s="20">
        <v>10394</v>
      </c>
      <c r="K791" s="20">
        <v>10394</v>
      </c>
      <c r="L791" s="21">
        <f t="shared" si="33"/>
        <v>100</v>
      </c>
      <c r="M791" s="21">
        <f t="shared" si="34"/>
        <v>100</v>
      </c>
    </row>
    <row r="792" spans="1:13" s="2" customFormat="1" ht="15.75">
      <c r="A792" s="22" t="s">
        <v>446</v>
      </c>
      <c r="B792" s="22"/>
      <c r="C792" s="22"/>
      <c r="D792" s="22" t="s">
        <v>311</v>
      </c>
      <c r="E792" s="22"/>
      <c r="F792" s="22" t="s">
        <v>312</v>
      </c>
      <c r="G792" s="23">
        <f>+G793</f>
        <v>5000</v>
      </c>
      <c r="H792" s="23">
        <f>+H793</f>
        <v>0</v>
      </c>
      <c r="I792" s="23">
        <f>+I793</f>
        <v>0</v>
      </c>
      <c r="J792" s="23">
        <f>+J793</f>
        <v>10000</v>
      </c>
      <c r="K792" s="23">
        <f>+K793</f>
        <v>10000</v>
      </c>
      <c r="L792" s="24" t="str">
        <f t="shared" si="33"/>
        <v>**.**</v>
      </c>
      <c r="M792" s="24">
        <f t="shared" si="34"/>
        <v>100</v>
      </c>
    </row>
    <row r="793" spans="2:13" s="3" customFormat="1" ht="10.5">
      <c r="B793" s="19"/>
      <c r="C793" s="19"/>
      <c r="D793" s="19"/>
      <c r="E793" s="19" t="s">
        <v>749</v>
      </c>
      <c r="F793" s="19" t="s">
        <v>750</v>
      </c>
      <c r="G793" s="20">
        <v>5000</v>
      </c>
      <c r="H793" s="20">
        <v>0</v>
      </c>
      <c r="I793" s="20">
        <v>0</v>
      </c>
      <c r="J793" s="20">
        <v>10000</v>
      </c>
      <c r="K793" s="20">
        <v>10000</v>
      </c>
      <c r="L793" s="21" t="str">
        <f t="shared" si="33"/>
        <v>**.**</v>
      </c>
      <c r="M793" s="21">
        <f t="shared" si="34"/>
        <v>100</v>
      </c>
    </row>
    <row r="794" spans="1:13" s="2" customFormat="1" ht="15.75">
      <c r="A794" s="22" t="s">
        <v>449</v>
      </c>
      <c r="B794" s="22"/>
      <c r="C794" s="22"/>
      <c r="D794" s="22" t="s">
        <v>314</v>
      </c>
      <c r="E794" s="22"/>
      <c r="F794" s="22" t="s">
        <v>324</v>
      </c>
      <c r="G794" s="23">
        <f>+G795</f>
        <v>5000</v>
      </c>
      <c r="H794" s="23">
        <f>+H795</f>
        <v>100</v>
      </c>
      <c r="I794" s="23">
        <f>+I795</f>
        <v>100</v>
      </c>
      <c r="J794" s="23">
        <f>+J795</f>
        <v>500</v>
      </c>
      <c r="K794" s="23">
        <f>+K795</f>
        <v>500</v>
      </c>
      <c r="L794" s="24">
        <f t="shared" si="33"/>
        <v>100</v>
      </c>
      <c r="M794" s="24">
        <f t="shared" si="34"/>
        <v>100</v>
      </c>
    </row>
    <row r="795" spans="2:13" s="3" customFormat="1" ht="10.5">
      <c r="B795" s="19"/>
      <c r="C795" s="19"/>
      <c r="D795" s="19"/>
      <c r="E795" s="19" t="s">
        <v>749</v>
      </c>
      <c r="F795" s="19" t="s">
        <v>750</v>
      </c>
      <c r="G795" s="20">
        <v>5000</v>
      </c>
      <c r="H795" s="20">
        <v>100</v>
      </c>
      <c r="I795" s="20">
        <v>100</v>
      </c>
      <c r="J795" s="20">
        <v>500</v>
      </c>
      <c r="K795" s="20">
        <v>500</v>
      </c>
      <c r="L795" s="21">
        <f t="shared" si="33"/>
        <v>100</v>
      </c>
      <c r="M795" s="21">
        <f t="shared" si="34"/>
        <v>100</v>
      </c>
    </row>
    <row r="796" spans="1:13" s="2" customFormat="1" ht="15.75">
      <c r="A796" s="22" t="s">
        <v>454</v>
      </c>
      <c r="B796" s="22"/>
      <c r="C796" s="22"/>
      <c r="D796" s="22" t="s">
        <v>326</v>
      </c>
      <c r="E796" s="22"/>
      <c r="F796" s="22" t="s">
        <v>327</v>
      </c>
      <c r="G796" s="23">
        <f>+G797</f>
        <v>1000</v>
      </c>
      <c r="H796" s="23">
        <f>+H797</f>
        <v>10000</v>
      </c>
      <c r="I796" s="23">
        <f>+I797</f>
        <v>10000</v>
      </c>
      <c r="J796" s="23">
        <f>+J797</f>
        <v>10000</v>
      </c>
      <c r="K796" s="23">
        <f>+K797</f>
        <v>10000</v>
      </c>
      <c r="L796" s="24">
        <f t="shared" si="33"/>
        <v>100</v>
      </c>
      <c r="M796" s="24">
        <f t="shared" si="34"/>
        <v>100</v>
      </c>
    </row>
    <row r="797" spans="2:13" s="3" customFormat="1" ht="10.5">
      <c r="B797" s="19"/>
      <c r="C797" s="19"/>
      <c r="D797" s="19"/>
      <c r="E797" s="19" t="s">
        <v>749</v>
      </c>
      <c r="F797" s="19" t="s">
        <v>750</v>
      </c>
      <c r="G797" s="20">
        <v>1000</v>
      </c>
      <c r="H797" s="20">
        <v>10000</v>
      </c>
      <c r="I797" s="20">
        <v>10000</v>
      </c>
      <c r="J797" s="20">
        <v>10000</v>
      </c>
      <c r="K797" s="20">
        <v>10000</v>
      </c>
      <c r="L797" s="21">
        <f t="shared" si="33"/>
        <v>100</v>
      </c>
      <c r="M797" s="21">
        <f t="shared" si="34"/>
        <v>100</v>
      </c>
    </row>
    <row r="798" spans="1:13" s="2" customFormat="1" ht="15.75">
      <c r="A798" s="22" t="s">
        <v>457</v>
      </c>
      <c r="B798" s="22"/>
      <c r="C798" s="22"/>
      <c r="D798" s="22" t="s">
        <v>329</v>
      </c>
      <c r="E798" s="22"/>
      <c r="F798" s="22" t="s">
        <v>330</v>
      </c>
      <c r="G798" s="23">
        <f>+G799+G800+G801+G802+G803</f>
        <v>20000</v>
      </c>
      <c r="H798" s="23">
        <f>+H799+H800+H801+H802+H803</f>
        <v>15000</v>
      </c>
      <c r="I798" s="23">
        <f>+I799+I800+I801+I802+I803</f>
        <v>20000</v>
      </c>
      <c r="J798" s="23">
        <f>+J799+J800+J801+J802+J803</f>
        <v>5000</v>
      </c>
      <c r="K798" s="23">
        <f>+K799+K800+K801+K802+K803</f>
        <v>5000</v>
      </c>
      <c r="L798" s="24">
        <f t="shared" si="33"/>
        <v>133.33333333333331</v>
      </c>
      <c r="M798" s="24">
        <f t="shared" si="34"/>
        <v>100</v>
      </c>
    </row>
    <row r="799" spans="2:13" s="3" customFormat="1" ht="10.5">
      <c r="B799" s="19"/>
      <c r="C799" s="19"/>
      <c r="D799" s="19"/>
      <c r="E799" s="19" t="s">
        <v>635</v>
      </c>
      <c r="F799" s="19" t="s">
        <v>636</v>
      </c>
      <c r="G799" s="20">
        <v>55.08</v>
      </c>
      <c r="H799" s="20">
        <v>0</v>
      </c>
      <c r="I799" s="20">
        <v>0</v>
      </c>
      <c r="J799" s="20">
        <v>0</v>
      </c>
      <c r="K799" s="20">
        <v>0</v>
      </c>
      <c r="L799" s="21" t="str">
        <f t="shared" si="33"/>
        <v>**.**</v>
      </c>
      <c r="M799" s="21" t="str">
        <f t="shared" si="34"/>
        <v>**.**</v>
      </c>
    </row>
    <row r="800" spans="2:13" s="3" customFormat="1" ht="10.5">
      <c r="B800" s="19"/>
      <c r="C800" s="19"/>
      <c r="D800" s="19"/>
      <c r="E800" s="19" t="s">
        <v>834</v>
      </c>
      <c r="F800" s="19" t="s">
        <v>835</v>
      </c>
      <c r="G800" s="20">
        <v>3723.42</v>
      </c>
      <c r="H800" s="20">
        <v>0</v>
      </c>
      <c r="I800" s="20">
        <v>0</v>
      </c>
      <c r="J800" s="20">
        <v>0</v>
      </c>
      <c r="K800" s="20">
        <v>0</v>
      </c>
      <c r="L800" s="21" t="str">
        <f t="shared" si="33"/>
        <v>**.**</v>
      </c>
      <c r="M800" s="21" t="str">
        <f t="shared" si="34"/>
        <v>**.**</v>
      </c>
    </row>
    <row r="801" spans="2:13" s="3" customFormat="1" ht="10.5">
      <c r="B801" s="19"/>
      <c r="C801" s="19"/>
      <c r="D801" s="19"/>
      <c r="E801" s="19" t="s">
        <v>749</v>
      </c>
      <c r="F801" s="19" t="s">
        <v>750</v>
      </c>
      <c r="G801" s="20">
        <v>4957.14</v>
      </c>
      <c r="H801" s="20">
        <v>15000</v>
      </c>
      <c r="I801" s="20">
        <v>20000</v>
      </c>
      <c r="J801" s="20">
        <v>5000</v>
      </c>
      <c r="K801" s="20">
        <v>5000</v>
      </c>
      <c r="L801" s="21">
        <f t="shared" si="33"/>
        <v>133.33333333333331</v>
      </c>
      <c r="M801" s="21">
        <f t="shared" si="34"/>
        <v>100</v>
      </c>
    </row>
    <row r="802" spans="2:13" s="3" customFormat="1" ht="10.5">
      <c r="B802" s="19"/>
      <c r="C802" s="19"/>
      <c r="D802" s="19"/>
      <c r="E802" s="19" t="s">
        <v>47</v>
      </c>
      <c r="F802" s="19" t="s">
        <v>48</v>
      </c>
      <c r="G802" s="20">
        <v>7062.2</v>
      </c>
      <c r="H802" s="20">
        <v>0</v>
      </c>
      <c r="I802" s="20">
        <v>0</v>
      </c>
      <c r="J802" s="20">
        <v>0</v>
      </c>
      <c r="K802" s="20">
        <v>0</v>
      </c>
      <c r="L802" s="21" t="str">
        <f t="shared" si="33"/>
        <v>**.**</v>
      </c>
      <c r="M802" s="21" t="str">
        <f t="shared" si="34"/>
        <v>**.**</v>
      </c>
    </row>
    <row r="803" spans="2:13" s="3" customFormat="1" ht="10.5">
      <c r="B803" s="19"/>
      <c r="C803" s="19"/>
      <c r="D803" s="19"/>
      <c r="E803" s="19" t="s">
        <v>836</v>
      </c>
      <c r="F803" s="19" t="s">
        <v>837</v>
      </c>
      <c r="G803" s="20">
        <v>4202.16</v>
      </c>
      <c r="H803" s="20">
        <v>0</v>
      </c>
      <c r="I803" s="20">
        <v>0</v>
      </c>
      <c r="J803" s="20">
        <v>0</v>
      </c>
      <c r="K803" s="20">
        <v>0</v>
      </c>
      <c r="L803" s="21" t="str">
        <f t="shared" si="33"/>
        <v>**.**</v>
      </c>
      <c r="M803" s="21" t="str">
        <f t="shared" si="34"/>
        <v>**.**</v>
      </c>
    </row>
    <row r="804" spans="1:13" s="2" customFormat="1" ht="15.75">
      <c r="A804" s="22" t="s">
        <v>460</v>
      </c>
      <c r="B804" s="22"/>
      <c r="C804" s="22"/>
      <c r="D804" s="22" t="s">
        <v>332</v>
      </c>
      <c r="E804" s="22"/>
      <c r="F804" s="22" t="s">
        <v>333</v>
      </c>
      <c r="G804" s="23">
        <f>+G805+G806</f>
        <v>12000</v>
      </c>
      <c r="H804" s="23">
        <f>+H805+H806</f>
        <v>50000</v>
      </c>
      <c r="I804" s="23">
        <f>+I805+I806</f>
        <v>50000</v>
      </c>
      <c r="J804" s="23">
        <f>+J805+J806</f>
        <v>0</v>
      </c>
      <c r="K804" s="23">
        <f>+K805+K806</f>
        <v>0</v>
      </c>
      <c r="L804" s="24">
        <f t="shared" si="33"/>
        <v>100</v>
      </c>
      <c r="M804" s="24" t="str">
        <f t="shared" si="34"/>
        <v>**.**</v>
      </c>
    </row>
    <row r="805" spans="2:13" s="3" customFormat="1" ht="10.5">
      <c r="B805" s="19"/>
      <c r="C805" s="19"/>
      <c r="D805" s="19"/>
      <c r="E805" s="19" t="s">
        <v>834</v>
      </c>
      <c r="F805" s="19" t="s">
        <v>835</v>
      </c>
      <c r="G805" s="20">
        <v>4245.12</v>
      </c>
      <c r="H805" s="20">
        <v>0</v>
      </c>
      <c r="I805" s="20">
        <v>0</v>
      </c>
      <c r="J805" s="20">
        <v>0</v>
      </c>
      <c r="K805" s="20">
        <v>0</v>
      </c>
      <c r="L805" s="21" t="str">
        <f t="shared" si="33"/>
        <v>**.**</v>
      </c>
      <c r="M805" s="21" t="str">
        <f t="shared" si="34"/>
        <v>**.**</v>
      </c>
    </row>
    <row r="806" spans="2:13" s="3" customFormat="1" ht="10.5">
      <c r="B806" s="19"/>
      <c r="C806" s="19"/>
      <c r="D806" s="19"/>
      <c r="E806" s="19" t="s">
        <v>749</v>
      </c>
      <c r="F806" s="19" t="s">
        <v>750</v>
      </c>
      <c r="G806" s="20">
        <v>7754.88</v>
      </c>
      <c r="H806" s="20">
        <v>50000</v>
      </c>
      <c r="I806" s="20">
        <v>50000</v>
      </c>
      <c r="J806" s="20">
        <v>0</v>
      </c>
      <c r="K806" s="20">
        <v>0</v>
      </c>
      <c r="L806" s="21">
        <f t="shared" si="33"/>
        <v>100</v>
      </c>
      <c r="M806" s="21" t="str">
        <f t="shared" si="34"/>
        <v>**.**</v>
      </c>
    </row>
    <row r="807" spans="1:13" s="2" customFormat="1" ht="15.75">
      <c r="A807" s="22" t="s">
        <v>463</v>
      </c>
      <c r="B807" s="22"/>
      <c r="C807" s="22"/>
      <c r="D807" s="22" t="s">
        <v>335</v>
      </c>
      <c r="E807" s="22"/>
      <c r="F807" s="22" t="s">
        <v>1426</v>
      </c>
      <c r="G807" s="23">
        <f>+G808</f>
        <v>40000</v>
      </c>
      <c r="H807" s="23">
        <f>+H808</f>
        <v>60000</v>
      </c>
      <c r="I807" s="23">
        <f>+I808</f>
        <v>60000</v>
      </c>
      <c r="J807" s="23">
        <f>+J808</f>
        <v>0</v>
      </c>
      <c r="K807" s="23">
        <f>+K808</f>
        <v>0</v>
      </c>
      <c r="L807" s="24">
        <f t="shared" si="33"/>
        <v>100</v>
      </c>
      <c r="M807" s="24" t="str">
        <f t="shared" si="34"/>
        <v>**.**</v>
      </c>
    </row>
    <row r="808" spans="2:13" s="3" customFormat="1" ht="10.5">
      <c r="B808" s="19"/>
      <c r="C808" s="19"/>
      <c r="D808" s="19"/>
      <c r="E808" s="19" t="s">
        <v>834</v>
      </c>
      <c r="F808" s="19" t="s">
        <v>835</v>
      </c>
      <c r="G808" s="20">
        <v>40000</v>
      </c>
      <c r="H808" s="20">
        <v>60000</v>
      </c>
      <c r="I808" s="20">
        <v>60000</v>
      </c>
      <c r="J808" s="20">
        <v>0</v>
      </c>
      <c r="K808" s="20">
        <v>0</v>
      </c>
      <c r="L808" s="21">
        <f t="shared" si="33"/>
        <v>100</v>
      </c>
      <c r="M808" s="21" t="str">
        <f t="shared" si="34"/>
        <v>**.**</v>
      </c>
    </row>
    <row r="809" spans="1:13" s="2" customFormat="1" ht="15.75">
      <c r="A809" s="22" t="s">
        <v>468</v>
      </c>
      <c r="B809" s="22"/>
      <c r="C809" s="22"/>
      <c r="D809" s="22" t="s">
        <v>337</v>
      </c>
      <c r="E809" s="22"/>
      <c r="F809" s="22" t="s">
        <v>1427</v>
      </c>
      <c r="G809" s="23">
        <f>+G810+G811+G812+G813</f>
        <v>200000.00000000003</v>
      </c>
      <c r="H809" s="23">
        <f>+H810+H811+H812+H813</f>
        <v>70000</v>
      </c>
      <c r="I809" s="23">
        <f>+I810+I811+I812+I813</f>
        <v>70000</v>
      </c>
      <c r="J809" s="23">
        <f>+J810+J811+J812+J813</f>
        <v>1000</v>
      </c>
      <c r="K809" s="23">
        <f>+K810+K811+K812+K813</f>
        <v>1000</v>
      </c>
      <c r="L809" s="24">
        <f t="shared" si="33"/>
        <v>100</v>
      </c>
      <c r="M809" s="24">
        <f t="shared" si="34"/>
        <v>100</v>
      </c>
    </row>
    <row r="810" spans="2:13" s="3" customFormat="1" ht="10.5">
      <c r="B810" s="19"/>
      <c r="C810" s="19"/>
      <c r="D810" s="19"/>
      <c r="E810" s="19" t="s">
        <v>635</v>
      </c>
      <c r="F810" s="19" t="s">
        <v>636</v>
      </c>
      <c r="G810" s="20">
        <v>651.14</v>
      </c>
      <c r="H810" s="20">
        <v>0</v>
      </c>
      <c r="I810" s="20">
        <v>0</v>
      </c>
      <c r="J810" s="20">
        <v>0</v>
      </c>
      <c r="K810" s="20">
        <v>0</v>
      </c>
      <c r="L810" s="21" t="str">
        <f t="shared" si="33"/>
        <v>**.**</v>
      </c>
      <c r="M810" s="21" t="str">
        <f t="shared" si="34"/>
        <v>**.**</v>
      </c>
    </row>
    <row r="811" spans="2:13" s="3" customFormat="1" ht="10.5">
      <c r="B811" s="19"/>
      <c r="C811" s="19"/>
      <c r="D811" s="19"/>
      <c r="E811" s="19" t="s">
        <v>834</v>
      </c>
      <c r="F811" s="19" t="s">
        <v>835</v>
      </c>
      <c r="G811" s="20">
        <v>179785.04</v>
      </c>
      <c r="H811" s="20">
        <v>70000</v>
      </c>
      <c r="I811" s="20">
        <v>70000</v>
      </c>
      <c r="J811" s="20">
        <v>1000</v>
      </c>
      <c r="K811" s="20">
        <v>1000</v>
      </c>
      <c r="L811" s="21">
        <f t="shared" si="33"/>
        <v>100</v>
      </c>
      <c r="M811" s="21">
        <f t="shared" si="34"/>
        <v>100</v>
      </c>
    </row>
    <row r="812" spans="2:13" s="3" customFormat="1" ht="10.5">
      <c r="B812" s="19"/>
      <c r="C812" s="19"/>
      <c r="D812" s="19"/>
      <c r="E812" s="19" t="s">
        <v>47</v>
      </c>
      <c r="F812" s="19" t="s">
        <v>48</v>
      </c>
      <c r="G812" s="20">
        <v>15123.82</v>
      </c>
      <c r="H812" s="20">
        <v>0</v>
      </c>
      <c r="I812" s="20">
        <v>0</v>
      </c>
      <c r="J812" s="20">
        <v>0</v>
      </c>
      <c r="K812" s="20">
        <v>0</v>
      </c>
      <c r="L812" s="21" t="str">
        <f t="shared" si="33"/>
        <v>**.**</v>
      </c>
      <c r="M812" s="21" t="str">
        <f t="shared" si="34"/>
        <v>**.**</v>
      </c>
    </row>
    <row r="813" spans="2:13" s="3" customFormat="1" ht="10.5">
      <c r="B813" s="19"/>
      <c r="C813" s="19"/>
      <c r="D813" s="19"/>
      <c r="E813" s="19" t="s">
        <v>836</v>
      </c>
      <c r="F813" s="19" t="s">
        <v>837</v>
      </c>
      <c r="G813" s="20">
        <v>4440</v>
      </c>
      <c r="H813" s="20">
        <v>0</v>
      </c>
      <c r="I813" s="20">
        <v>0</v>
      </c>
      <c r="J813" s="20">
        <v>0</v>
      </c>
      <c r="K813" s="20">
        <v>0</v>
      </c>
      <c r="L813" s="21" t="str">
        <f t="shared" si="33"/>
        <v>**.**</v>
      </c>
      <c r="M813" s="21" t="str">
        <f t="shared" si="34"/>
        <v>**.**</v>
      </c>
    </row>
    <row r="814" spans="1:13" s="2" customFormat="1" ht="15.75">
      <c r="A814" s="22" t="s">
        <v>471</v>
      </c>
      <c r="B814" s="22"/>
      <c r="C814" s="22"/>
      <c r="D814" s="22" t="s">
        <v>614</v>
      </c>
      <c r="E814" s="22"/>
      <c r="F814" s="22" t="s">
        <v>1428</v>
      </c>
      <c r="G814" s="23">
        <f>+G815+G816</f>
        <v>120000</v>
      </c>
      <c r="H814" s="23">
        <f>+H815+H816</f>
        <v>5000</v>
      </c>
      <c r="I814" s="23">
        <f>+I815+I816</f>
        <v>5000</v>
      </c>
      <c r="J814" s="23">
        <f>+J815+J816</f>
        <v>0</v>
      </c>
      <c r="K814" s="23">
        <f>+K815+K816</f>
        <v>0</v>
      </c>
      <c r="L814" s="24">
        <f t="shared" si="33"/>
        <v>100</v>
      </c>
      <c r="M814" s="24" t="str">
        <f t="shared" si="34"/>
        <v>**.**</v>
      </c>
    </row>
    <row r="815" spans="2:13" s="3" customFormat="1" ht="10.5">
      <c r="B815" s="19"/>
      <c r="C815" s="19"/>
      <c r="D815" s="19"/>
      <c r="E815" s="19" t="s">
        <v>749</v>
      </c>
      <c r="F815" s="19" t="s">
        <v>750</v>
      </c>
      <c r="G815" s="20">
        <v>0</v>
      </c>
      <c r="H815" s="20">
        <v>5000</v>
      </c>
      <c r="I815" s="20">
        <v>5000</v>
      </c>
      <c r="J815" s="20">
        <v>0</v>
      </c>
      <c r="K815" s="20">
        <v>0</v>
      </c>
      <c r="L815" s="21">
        <f t="shared" si="33"/>
        <v>100</v>
      </c>
      <c r="M815" s="21" t="str">
        <f t="shared" si="34"/>
        <v>**.**</v>
      </c>
    </row>
    <row r="816" spans="2:13" s="3" customFormat="1" ht="10.5">
      <c r="B816" s="19"/>
      <c r="C816" s="19"/>
      <c r="D816" s="19"/>
      <c r="E816" s="19" t="s">
        <v>360</v>
      </c>
      <c r="F816" s="19" t="s">
        <v>361</v>
      </c>
      <c r="G816" s="20">
        <v>120000</v>
      </c>
      <c r="H816" s="20">
        <v>0</v>
      </c>
      <c r="I816" s="20">
        <v>0</v>
      </c>
      <c r="J816" s="20">
        <v>0</v>
      </c>
      <c r="K816" s="20">
        <v>0</v>
      </c>
      <c r="L816" s="21" t="str">
        <f t="shared" si="33"/>
        <v>**.**</v>
      </c>
      <c r="M816" s="21" t="str">
        <f t="shared" si="34"/>
        <v>**.**</v>
      </c>
    </row>
    <row r="817" spans="1:13" s="2" customFormat="1" ht="15.75">
      <c r="A817" s="22" t="s">
        <v>474</v>
      </c>
      <c r="B817" s="22"/>
      <c r="C817" s="22"/>
      <c r="D817" s="22" t="s">
        <v>339</v>
      </c>
      <c r="E817" s="22"/>
      <c r="F817" s="22" t="s">
        <v>615</v>
      </c>
      <c r="G817" s="23">
        <f>+G818</f>
        <v>13000</v>
      </c>
      <c r="H817" s="23">
        <f>+H818</f>
        <v>5000</v>
      </c>
      <c r="I817" s="23">
        <f>+I818</f>
        <v>1300</v>
      </c>
      <c r="J817" s="23">
        <f>+J818</f>
        <v>8000</v>
      </c>
      <c r="K817" s="23">
        <f>+K818</f>
        <v>5500</v>
      </c>
      <c r="L817" s="24">
        <f t="shared" si="33"/>
        <v>26</v>
      </c>
      <c r="M817" s="24">
        <f t="shared" si="34"/>
        <v>68.75</v>
      </c>
    </row>
    <row r="818" spans="2:13" s="3" customFormat="1" ht="10.5">
      <c r="B818" s="19"/>
      <c r="C818" s="19"/>
      <c r="D818" s="19"/>
      <c r="E818" s="19" t="s">
        <v>749</v>
      </c>
      <c r="F818" s="19" t="s">
        <v>750</v>
      </c>
      <c r="G818" s="20">
        <v>13000</v>
      </c>
      <c r="H818" s="20">
        <v>5000</v>
      </c>
      <c r="I818" s="20">
        <v>1300</v>
      </c>
      <c r="J818" s="20">
        <v>8000</v>
      </c>
      <c r="K818" s="20">
        <v>5500</v>
      </c>
      <c r="L818" s="21">
        <f t="shared" si="33"/>
        <v>26</v>
      </c>
      <c r="M818" s="21">
        <f t="shared" si="34"/>
        <v>68.75</v>
      </c>
    </row>
    <row r="819" spans="1:13" s="2" customFormat="1" ht="15.75">
      <c r="A819" s="22" t="s">
        <v>477</v>
      </c>
      <c r="B819" s="22"/>
      <c r="C819" s="22"/>
      <c r="D819" s="22" t="s">
        <v>107</v>
      </c>
      <c r="E819" s="22"/>
      <c r="F819" s="22" t="s">
        <v>108</v>
      </c>
      <c r="G819" s="23">
        <f>+G820+G821</f>
        <v>10000</v>
      </c>
      <c r="H819" s="23">
        <f>+H820+H821</f>
        <v>1000</v>
      </c>
      <c r="I819" s="23">
        <f>+I820+I821</f>
        <v>1000</v>
      </c>
      <c r="J819" s="23">
        <f>+J820+J821</f>
        <v>1000</v>
      </c>
      <c r="K819" s="23">
        <f>+K820+K821</f>
        <v>1000</v>
      </c>
      <c r="L819" s="24">
        <f t="shared" si="33"/>
        <v>100</v>
      </c>
      <c r="M819" s="24">
        <f t="shared" si="34"/>
        <v>100</v>
      </c>
    </row>
    <row r="820" spans="2:13" s="3" customFormat="1" ht="10.5">
      <c r="B820" s="19"/>
      <c r="C820" s="19"/>
      <c r="D820" s="19"/>
      <c r="E820" s="19" t="s">
        <v>834</v>
      </c>
      <c r="F820" s="19" t="s">
        <v>835</v>
      </c>
      <c r="G820" s="20">
        <v>0</v>
      </c>
      <c r="H820" s="20">
        <v>1000</v>
      </c>
      <c r="I820" s="20">
        <v>1000</v>
      </c>
      <c r="J820" s="20">
        <v>1000</v>
      </c>
      <c r="K820" s="20">
        <v>1000</v>
      </c>
      <c r="L820" s="21">
        <f t="shared" si="33"/>
        <v>100</v>
      </c>
      <c r="M820" s="21">
        <f t="shared" si="34"/>
        <v>100</v>
      </c>
    </row>
    <row r="821" spans="2:13" s="3" customFormat="1" ht="10.5">
      <c r="B821" s="19"/>
      <c r="C821" s="19"/>
      <c r="D821" s="19"/>
      <c r="E821" s="19" t="s">
        <v>749</v>
      </c>
      <c r="F821" s="19" t="s">
        <v>750</v>
      </c>
      <c r="G821" s="20">
        <v>10000</v>
      </c>
      <c r="H821" s="20">
        <v>0</v>
      </c>
      <c r="I821" s="20">
        <v>0</v>
      </c>
      <c r="J821" s="20">
        <v>0</v>
      </c>
      <c r="K821" s="20">
        <v>0</v>
      </c>
      <c r="L821" s="21" t="str">
        <f t="shared" si="33"/>
        <v>**.**</v>
      </c>
      <c r="M821" s="21" t="str">
        <f t="shared" si="34"/>
        <v>**.**</v>
      </c>
    </row>
    <row r="822" spans="1:13" s="2" customFormat="1" ht="15.75">
      <c r="A822" s="22" t="s">
        <v>480</v>
      </c>
      <c r="B822" s="22"/>
      <c r="C822" s="22"/>
      <c r="D822" s="22" t="s">
        <v>341</v>
      </c>
      <c r="E822" s="22"/>
      <c r="F822" s="22" t="s">
        <v>342</v>
      </c>
      <c r="G822" s="23">
        <f>+G823+G824</f>
        <v>8000</v>
      </c>
      <c r="H822" s="23">
        <f>+H823+H824</f>
        <v>15000</v>
      </c>
      <c r="I822" s="23">
        <f>+I823+I824</f>
        <v>15000</v>
      </c>
      <c r="J822" s="23">
        <f>+J823+J824</f>
        <v>40000</v>
      </c>
      <c r="K822" s="23">
        <f>+K823+K824</f>
        <v>40000</v>
      </c>
      <c r="L822" s="24">
        <f t="shared" si="33"/>
        <v>100</v>
      </c>
      <c r="M822" s="24">
        <f t="shared" si="34"/>
        <v>100</v>
      </c>
    </row>
    <row r="823" spans="2:13" s="3" customFormat="1" ht="10.5">
      <c r="B823" s="19"/>
      <c r="C823" s="19"/>
      <c r="D823" s="19"/>
      <c r="E823" s="19" t="s">
        <v>834</v>
      </c>
      <c r="F823" s="19" t="s">
        <v>835</v>
      </c>
      <c r="G823" s="20">
        <v>0</v>
      </c>
      <c r="H823" s="20">
        <v>0</v>
      </c>
      <c r="I823" s="20">
        <v>0</v>
      </c>
      <c r="J823" s="20">
        <v>40000</v>
      </c>
      <c r="K823" s="20">
        <v>40000</v>
      </c>
      <c r="L823" s="21" t="str">
        <f t="shared" si="33"/>
        <v>**.**</v>
      </c>
      <c r="M823" s="21">
        <f t="shared" si="34"/>
        <v>100</v>
      </c>
    </row>
    <row r="824" spans="2:13" s="3" customFormat="1" ht="10.5">
      <c r="B824" s="19"/>
      <c r="C824" s="19"/>
      <c r="D824" s="19"/>
      <c r="E824" s="19" t="s">
        <v>836</v>
      </c>
      <c r="F824" s="19" t="s">
        <v>837</v>
      </c>
      <c r="G824" s="20">
        <v>8000</v>
      </c>
      <c r="H824" s="20">
        <v>15000</v>
      </c>
      <c r="I824" s="20">
        <v>15000</v>
      </c>
      <c r="J824" s="20">
        <v>0</v>
      </c>
      <c r="K824" s="20">
        <v>0</v>
      </c>
      <c r="L824" s="21">
        <f t="shared" si="33"/>
        <v>100</v>
      </c>
      <c r="M824" s="21" t="str">
        <f t="shared" si="34"/>
        <v>**.**</v>
      </c>
    </row>
    <row r="825" spans="1:13" s="2" customFormat="1" ht="15.75">
      <c r="A825" s="22" t="s">
        <v>484</v>
      </c>
      <c r="B825" s="22"/>
      <c r="C825" s="22"/>
      <c r="D825" s="22" t="s">
        <v>344</v>
      </c>
      <c r="E825" s="22"/>
      <c r="F825" s="22" t="s">
        <v>1429</v>
      </c>
      <c r="G825" s="23">
        <f>+G826+G827+G828</f>
        <v>10000</v>
      </c>
      <c r="H825" s="23">
        <f>+H826+H827+H828</f>
        <v>27000</v>
      </c>
      <c r="I825" s="23">
        <f>+I826+I827+I828</f>
        <v>27000</v>
      </c>
      <c r="J825" s="23">
        <f>+J826+J827+J828</f>
        <v>1000</v>
      </c>
      <c r="K825" s="23">
        <f>+K826+K827+K828</f>
        <v>1000</v>
      </c>
      <c r="L825" s="24">
        <f t="shared" si="33"/>
        <v>100</v>
      </c>
      <c r="M825" s="24">
        <f t="shared" si="34"/>
        <v>100</v>
      </c>
    </row>
    <row r="826" spans="2:13" s="3" customFormat="1" ht="10.5">
      <c r="B826" s="19"/>
      <c r="C826" s="19"/>
      <c r="D826" s="19"/>
      <c r="E826" s="19" t="s">
        <v>635</v>
      </c>
      <c r="F826" s="19" t="s">
        <v>636</v>
      </c>
      <c r="G826" s="20">
        <v>1400</v>
      </c>
      <c r="H826" s="20">
        <v>0</v>
      </c>
      <c r="I826" s="20">
        <v>0</v>
      </c>
      <c r="J826" s="20">
        <v>1000</v>
      </c>
      <c r="K826" s="20">
        <v>1000</v>
      </c>
      <c r="L826" s="21" t="str">
        <f t="shared" si="33"/>
        <v>**.**</v>
      </c>
      <c r="M826" s="21">
        <f t="shared" si="34"/>
        <v>100</v>
      </c>
    </row>
    <row r="827" spans="2:13" s="3" customFormat="1" ht="10.5">
      <c r="B827" s="19"/>
      <c r="C827" s="19"/>
      <c r="D827" s="19"/>
      <c r="E827" s="19" t="s">
        <v>749</v>
      </c>
      <c r="F827" s="19" t="s">
        <v>750</v>
      </c>
      <c r="G827" s="20">
        <v>8600</v>
      </c>
      <c r="H827" s="20">
        <v>0</v>
      </c>
      <c r="I827" s="20">
        <v>0</v>
      </c>
      <c r="J827" s="20">
        <v>0</v>
      </c>
      <c r="K827" s="20">
        <v>0</v>
      </c>
      <c r="L827" s="21" t="str">
        <f t="shared" si="33"/>
        <v>**.**</v>
      </c>
      <c r="M827" s="21" t="str">
        <f t="shared" si="34"/>
        <v>**.**</v>
      </c>
    </row>
    <row r="828" spans="2:13" s="3" customFormat="1" ht="10.5">
      <c r="B828" s="19"/>
      <c r="C828" s="19"/>
      <c r="D828" s="19"/>
      <c r="E828" s="19" t="s">
        <v>47</v>
      </c>
      <c r="F828" s="19" t="s">
        <v>48</v>
      </c>
      <c r="G828" s="20">
        <v>0</v>
      </c>
      <c r="H828" s="20">
        <v>27000</v>
      </c>
      <c r="I828" s="20">
        <v>27000</v>
      </c>
      <c r="J828" s="20">
        <v>0</v>
      </c>
      <c r="K828" s="20">
        <v>0</v>
      </c>
      <c r="L828" s="21">
        <f t="shared" si="33"/>
        <v>100</v>
      </c>
      <c r="M828" s="21" t="str">
        <f t="shared" si="34"/>
        <v>**.**</v>
      </c>
    </row>
    <row r="829" spans="1:13" s="2" customFormat="1" ht="15.75">
      <c r="A829" s="22" t="s">
        <v>487</v>
      </c>
      <c r="B829" s="22"/>
      <c r="C829" s="22"/>
      <c r="D829" s="22" t="s">
        <v>346</v>
      </c>
      <c r="E829" s="22"/>
      <c r="F829" s="22" t="s">
        <v>347</v>
      </c>
      <c r="G829" s="23">
        <f>+G830</f>
        <v>40000</v>
      </c>
      <c r="H829" s="23">
        <f>+H830</f>
        <v>25000</v>
      </c>
      <c r="I829" s="23">
        <f>+I830</f>
        <v>25000</v>
      </c>
      <c r="J829" s="23">
        <f>+J830</f>
        <v>0</v>
      </c>
      <c r="K829" s="23">
        <f>+K830</f>
        <v>0</v>
      </c>
      <c r="L829" s="24">
        <f t="shared" si="33"/>
        <v>100</v>
      </c>
      <c r="M829" s="24" t="str">
        <f t="shared" si="34"/>
        <v>**.**</v>
      </c>
    </row>
    <row r="830" spans="2:13" s="3" customFormat="1" ht="10.5">
      <c r="B830" s="19"/>
      <c r="C830" s="19"/>
      <c r="D830" s="19"/>
      <c r="E830" s="19" t="s">
        <v>749</v>
      </c>
      <c r="F830" s="19" t="s">
        <v>750</v>
      </c>
      <c r="G830" s="20">
        <v>40000</v>
      </c>
      <c r="H830" s="20">
        <v>25000</v>
      </c>
      <c r="I830" s="20">
        <v>25000</v>
      </c>
      <c r="J830" s="20">
        <v>0</v>
      </c>
      <c r="K830" s="20">
        <v>0</v>
      </c>
      <c r="L830" s="21">
        <f t="shared" si="33"/>
        <v>100</v>
      </c>
      <c r="M830" s="21" t="str">
        <f t="shared" si="34"/>
        <v>**.**</v>
      </c>
    </row>
    <row r="831" spans="1:13" s="2" customFormat="1" ht="15.75">
      <c r="A831" s="22" t="s">
        <v>490</v>
      </c>
      <c r="B831" s="22"/>
      <c r="C831" s="22"/>
      <c r="D831" s="22" t="s">
        <v>349</v>
      </c>
      <c r="E831" s="22"/>
      <c r="F831" s="22" t="s">
        <v>1430</v>
      </c>
      <c r="G831" s="23">
        <f>+G832+G833</f>
        <v>20000</v>
      </c>
      <c r="H831" s="23">
        <f>+H832+H833</f>
        <v>45000</v>
      </c>
      <c r="I831" s="23">
        <f>+I832+I833</f>
        <v>45000</v>
      </c>
      <c r="J831" s="23">
        <f>+J832+J833</f>
        <v>75000</v>
      </c>
      <c r="K831" s="23">
        <f>+K832+K833</f>
        <v>75000</v>
      </c>
      <c r="L831" s="24">
        <f t="shared" si="33"/>
        <v>100</v>
      </c>
      <c r="M831" s="24">
        <f t="shared" si="34"/>
        <v>100</v>
      </c>
    </row>
    <row r="832" spans="2:13" s="3" customFormat="1" ht="10.5">
      <c r="B832" s="19"/>
      <c r="C832" s="19"/>
      <c r="D832" s="19"/>
      <c r="E832" s="19" t="s">
        <v>834</v>
      </c>
      <c r="F832" s="19" t="s">
        <v>835</v>
      </c>
      <c r="G832" s="20">
        <v>0</v>
      </c>
      <c r="H832" s="20">
        <v>45000</v>
      </c>
      <c r="I832" s="20">
        <v>45000</v>
      </c>
      <c r="J832" s="20">
        <v>75000</v>
      </c>
      <c r="K832" s="20">
        <v>75000</v>
      </c>
      <c r="L832" s="21">
        <f t="shared" si="33"/>
        <v>100</v>
      </c>
      <c r="M832" s="21">
        <f t="shared" si="34"/>
        <v>100</v>
      </c>
    </row>
    <row r="833" spans="2:13" s="3" customFormat="1" ht="10.5">
      <c r="B833" s="19"/>
      <c r="C833" s="19"/>
      <c r="D833" s="19"/>
      <c r="E833" s="19" t="s">
        <v>749</v>
      </c>
      <c r="F833" s="19" t="s">
        <v>750</v>
      </c>
      <c r="G833" s="20">
        <v>20000</v>
      </c>
      <c r="H833" s="20">
        <v>0</v>
      </c>
      <c r="I833" s="20">
        <v>0</v>
      </c>
      <c r="J833" s="20">
        <v>0</v>
      </c>
      <c r="K833" s="20">
        <v>0</v>
      </c>
      <c r="L833" s="21" t="str">
        <f t="shared" si="33"/>
        <v>**.**</v>
      </c>
      <c r="M833" s="21" t="str">
        <f t="shared" si="34"/>
        <v>**.**</v>
      </c>
    </row>
    <row r="834" spans="1:13" s="2" customFormat="1" ht="15.75">
      <c r="A834" s="22" t="s">
        <v>493</v>
      </c>
      <c r="B834" s="22"/>
      <c r="C834" s="22"/>
      <c r="D834" s="22" t="s">
        <v>109</v>
      </c>
      <c r="E834" s="22"/>
      <c r="F834" s="22" t="s">
        <v>110</v>
      </c>
      <c r="G834" s="23">
        <f>+G835</f>
        <v>20000</v>
      </c>
      <c r="H834" s="23">
        <f>+H835</f>
        <v>0</v>
      </c>
      <c r="I834" s="23">
        <f>+I835</f>
        <v>0</v>
      </c>
      <c r="J834" s="23">
        <f>+J835</f>
        <v>0</v>
      </c>
      <c r="K834" s="23">
        <f>+K835</f>
        <v>0</v>
      </c>
      <c r="L834" s="24" t="str">
        <f t="shared" si="33"/>
        <v>**.**</v>
      </c>
      <c r="M834" s="24" t="str">
        <f t="shared" si="34"/>
        <v>**.**</v>
      </c>
    </row>
    <row r="835" spans="2:13" s="3" customFormat="1" ht="10.5">
      <c r="B835" s="19"/>
      <c r="C835" s="19"/>
      <c r="D835" s="19"/>
      <c r="E835" s="19" t="s">
        <v>749</v>
      </c>
      <c r="F835" s="19" t="s">
        <v>750</v>
      </c>
      <c r="G835" s="20">
        <v>20000</v>
      </c>
      <c r="H835" s="20">
        <v>0</v>
      </c>
      <c r="I835" s="20">
        <v>0</v>
      </c>
      <c r="J835" s="20">
        <v>0</v>
      </c>
      <c r="K835" s="20">
        <v>0</v>
      </c>
      <c r="L835" s="21" t="str">
        <f t="shared" si="33"/>
        <v>**.**</v>
      </c>
      <c r="M835" s="21" t="str">
        <f t="shared" si="34"/>
        <v>**.**</v>
      </c>
    </row>
    <row r="836" spans="1:13" s="2" customFormat="1" ht="15.75">
      <c r="A836" s="22" t="s">
        <v>496</v>
      </c>
      <c r="B836" s="22"/>
      <c r="C836" s="22"/>
      <c r="D836" s="22" t="s">
        <v>351</v>
      </c>
      <c r="E836" s="22"/>
      <c r="F836" s="22" t="s">
        <v>352</v>
      </c>
      <c r="G836" s="23">
        <f>+G837</f>
        <v>2100</v>
      </c>
      <c r="H836" s="23">
        <f>+H837</f>
        <v>500</v>
      </c>
      <c r="I836" s="23">
        <f>+I837</f>
        <v>500</v>
      </c>
      <c r="J836" s="23">
        <f>+J837</f>
        <v>500</v>
      </c>
      <c r="K836" s="23">
        <f>+K837</f>
        <v>500</v>
      </c>
      <c r="L836" s="24">
        <f t="shared" si="33"/>
        <v>100</v>
      </c>
      <c r="M836" s="24">
        <f t="shared" si="34"/>
        <v>100</v>
      </c>
    </row>
    <row r="837" spans="2:13" s="3" customFormat="1" ht="10.5">
      <c r="B837" s="19"/>
      <c r="C837" s="19"/>
      <c r="D837" s="19"/>
      <c r="E837" s="19" t="s">
        <v>749</v>
      </c>
      <c r="F837" s="19" t="s">
        <v>750</v>
      </c>
      <c r="G837" s="20">
        <v>2100</v>
      </c>
      <c r="H837" s="20">
        <v>500</v>
      </c>
      <c r="I837" s="20">
        <v>500</v>
      </c>
      <c r="J837" s="20">
        <v>500</v>
      </c>
      <c r="K837" s="20">
        <v>500</v>
      </c>
      <c r="L837" s="21">
        <f t="shared" si="33"/>
        <v>100</v>
      </c>
      <c r="M837" s="21">
        <f t="shared" si="34"/>
        <v>100</v>
      </c>
    </row>
    <row r="838" spans="1:13" s="2" customFormat="1" ht="15.75">
      <c r="A838" s="22" t="s">
        <v>501</v>
      </c>
      <c r="B838" s="22"/>
      <c r="C838" s="22"/>
      <c r="D838" s="22" t="s">
        <v>1149</v>
      </c>
      <c r="E838" s="22"/>
      <c r="F838" s="22" t="s">
        <v>1150</v>
      </c>
      <c r="G838" s="23">
        <f>+G839</f>
        <v>0</v>
      </c>
      <c r="H838" s="23">
        <f>+H839</f>
        <v>70000</v>
      </c>
      <c r="I838" s="23">
        <f>+I839</f>
        <v>65000</v>
      </c>
      <c r="J838" s="23">
        <f>+J839</f>
        <v>0</v>
      </c>
      <c r="K838" s="23">
        <f>+K839</f>
        <v>0</v>
      </c>
      <c r="L838" s="24">
        <f t="shared" si="33"/>
        <v>92.85714285714286</v>
      </c>
      <c r="M838" s="24" t="str">
        <f t="shared" si="34"/>
        <v>**.**</v>
      </c>
    </row>
    <row r="839" spans="2:13" s="3" customFormat="1" ht="10.5">
      <c r="B839" s="19"/>
      <c r="C839" s="19"/>
      <c r="D839" s="19"/>
      <c r="E839" s="19" t="s">
        <v>834</v>
      </c>
      <c r="F839" s="19" t="s">
        <v>835</v>
      </c>
      <c r="G839" s="20">
        <v>0</v>
      </c>
      <c r="H839" s="20">
        <v>70000</v>
      </c>
      <c r="I839" s="20">
        <v>65000</v>
      </c>
      <c r="J839" s="20">
        <v>0</v>
      </c>
      <c r="K839" s="20">
        <v>0</v>
      </c>
      <c r="L839" s="21">
        <f aca="true" t="shared" si="35" ref="L839:L902">IF(H839&lt;&gt;0,I839/H839*100,"**.**")</f>
        <v>92.85714285714286</v>
      </c>
      <c r="M839" s="21" t="str">
        <f aca="true" t="shared" si="36" ref="M839:M902">IF(J839&lt;&gt;0,K839/J839*100,"**.**")</f>
        <v>**.**</v>
      </c>
    </row>
    <row r="840" spans="1:13" s="2" customFormat="1" ht="15.75">
      <c r="A840" s="22" t="s">
        <v>504</v>
      </c>
      <c r="B840" s="22"/>
      <c r="C840" s="22"/>
      <c r="D840" s="22" t="s">
        <v>111</v>
      </c>
      <c r="E840" s="22"/>
      <c r="F840" s="22" t="s">
        <v>1431</v>
      </c>
      <c r="G840" s="23">
        <f>+G841+G842+G843</f>
        <v>12000</v>
      </c>
      <c r="H840" s="23">
        <f>+H841+H842+H843</f>
        <v>370000</v>
      </c>
      <c r="I840" s="23">
        <f>+I841+I842+I843</f>
        <v>370000</v>
      </c>
      <c r="J840" s="23">
        <f>+J841+J842+J843</f>
        <v>790000</v>
      </c>
      <c r="K840" s="23">
        <f>+K841+K842+K843</f>
        <v>776111</v>
      </c>
      <c r="L840" s="24">
        <f t="shared" si="35"/>
        <v>100</v>
      </c>
      <c r="M840" s="24">
        <f t="shared" si="36"/>
        <v>98.24189873417721</v>
      </c>
    </row>
    <row r="841" spans="2:13" s="3" customFormat="1" ht="10.5">
      <c r="B841" s="19"/>
      <c r="C841" s="19"/>
      <c r="D841" s="19"/>
      <c r="E841" s="19" t="s">
        <v>834</v>
      </c>
      <c r="F841" s="19" t="s">
        <v>835</v>
      </c>
      <c r="G841" s="20">
        <v>0</v>
      </c>
      <c r="H841" s="20">
        <v>370000</v>
      </c>
      <c r="I841" s="20">
        <v>370000</v>
      </c>
      <c r="J841" s="20">
        <v>790000</v>
      </c>
      <c r="K841" s="20">
        <v>776111</v>
      </c>
      <c r="L841" s="21">
        <f t="shared" si="35"/>
        <v>100</v>
      </c>
      <c r="M841" s="21">
        <f t="shared" si="36"/>
        <v>98.24189873417721</v>
      </c>
    </row>
    <row r="842" spans="2:13" s="3" customFormat="1" ht="10.5">
      <c r="B842" s="19"/>
      <c r="C842" s="19"/>
      <c r="D842" s="19"/>
      <c r="E842" s="19" t="s">
        <v>47</v>
      </c>
      <c r="F842" s="19" t="s">
        <v>48</v>
      </c>
      <c r="G842" s="20">
        <v>10000</v>
      </c>
      <c r="H842" s="20">
        <v>0</v>
      </c>
      <c r="I842" s="20">
        <v>0</v>
      </c>
      <c r="J842" s="20">
        <v>0</v>
      </c>
      <c r="K842" s="20">
        <v>0</v>
      </c>
      <c r="L842" s="21" t="str">
        <f t="shared" si="35"/>
        <v>**.**</v>
      </c>
      <c r="M842" s="21" t="str">
        <f t="shared" si="36"/>
        <v>**.**</v>
      </c>
    </row>
    <row r="843" spans="2:13" s="3" customFormat="1" ht="10.5">
      <c r="B843" s="19"/>
      <c r="C843" s="19"/>
      <c r="D843" s="19"/>
      <c r="E843" s="19" t="s">
        <v>836</v>
      </c>
      <c r="F843" s="19" t="s">
        <v>837</v>
      </c>
      <c r="G843" s="20">
        <v>2000</v>
      </c>
      <c r="H843" s="20">
        <v>0</v>
      </c>
      <c r="I843" s="20">
        <v>0</v>
      </c>
      <c r="J843" s="20">
        <v>0</v>
      </c>
      <c r="K843" s="20">
        <v>0</v>
      </c>
      <c r="L843" s="21" t="str">
        <f t="shared" si="35"/>
        <v>**.**</v>
      </c>
      <c r="M843" s="21" t="str">
        <f t="shared" si="36"/>
        <v>**.**</v>
      </c>
    </row>
    <row r="844" spans="1:13" s="2" customFormat="1" ht="15.75">
      <c r="A844" s="22" t="s">
        <v>507</v>
      </c>
      <c r="B844" s="22"/>
      <c r="C844" s="22"/>
      <c r="D844" s="22" t="s">
        <v>1151</v>
      </c>
      <c r="E844" s="22"/>
      <c r="F844" s="22" t="s">
        <v>1152</v>
      </c>
      <c r="G844" s="23">
        <f>+G845</f>
        <v>0</v>
      </c>
      <c r="H844" s="23">
        <f>+H845</f>
        <v>5000</v>
      </c>
      <c r="I844" s="23">
        <f>+I845</f>
        <v>5000</v>
      </c>
      <c r="J844" s="23">
        <f>+J845</f>
        <v>180000</v>
      </c>
      <c r="K844" s="23">
        <f>+K845</f>
        <v>180000</v>
      </c>
      <c r="L844" s="24">
        <f t="shared" si="35"/>
        <v>100</v>
      </c>
      <c r="M844" s="24">
        <f t="shared" si="36"/>
        <v>100</v>
      </c>
    </row>
    <row r="845" spans="2:13" s="3" customFormat="1" ht="10.5">
      <c r="B845" s="19"/>
      <c r="C845" s="19"/>
      <c r="D845" s="19"/>
      <c r="E845" s="19" t="s">
        <v>749</v>
      </c>
      <c r="F845" s="19" t="s">
        <v>750</v>
      </c>
      <c r="G845" s="20">
        <v>0</v>
      </c>
      <c r="H845" s="20">
        <v>5000</v>
      </c>
      <c r="I845" s="20">
        <v>5000</v>
      </c>
      <c r="J845" s="20">
        <v>180000</v>
      </c>
      <c r="K845" s="20">
        <v>180000</v>
      </c>
      <c r="L845" s="21">
        <f t="shared" si="35"/>
        <v>100</v>
      </c>
      <c r="M845" s="21">
        <f t="shared" si="36"/>
        <v>100</v>
      </c>
    </row>
    <row r="846" spans="1:13" s="2" customFormat="1" ht="15.75">
      <c r="A846" s="22" t="s">
        <v>510</v>
      </c>
      <c r="B846" s="22"/>
      <c r="C846" s="22"/>
      <c r="D846" s="22" t="s">
        <v>1153</v>
      </c>
      <c r="E846" s="22"/>
      <c r="F846" s="22" t="s">
        <v>1432</v>
      </c>
      <c r="G846" s="23">
        <f>+G847</f>
        <v>0</v>
      </c>
      <c r="H846" s="23">
        <f>+H847</f>
        <v>75000</v>
      </c>
      <c r="I846" s="23">
        <f>+I847</f>
        <v>75000</v>
      </c>
      <c r="J846" s="23">
        <f>+J847</f>
        <v>0</v>
      </c>
      <c r="K846" s="23">
        <f>+K847</f>
        <v>0</v>
      </c>
      <c r="L846" s="24">
        <f t="shared" si="35"/>
        <v>100</v>
      </c>
      <c r="M846" s="24" t="str">
        <f t="shared" si="36"/>
        <v>**.**</v>
      </c>
    </row>
    <row r="847" spans="2:13" s="3" customFormat="1" ht="10.5">
      <c r="B847" s="19"/>
      <c r="C847" s="19"/>
      <c r="D847" s="19"/>
      <c r="E847" s="19" t="s">
        <v>834</v>
      </c>
      <c r="F847" s="19" t="s">
        <v>835</v>
      </c>
      <c r="G847" s="20">
        <v>0</v>
      </c>
      <c r="H847" s="20">
        <v>75000</v>
      </c>
      <c r="I847" s="20">
        <v>75000</v>
      </c>
      <c r="J847" s="20">
        <v>0</v>
      </c>
      <c r="K847" s="20">
        <v>0</v>
      </c>
      <c r="L847" s="21">
        <f t="shared" si="35"/>
        <v>100</v>
      </c>
      <c r="M847" s="21" t="str">
        <f t="shared" si="36"/>
        <v>**.**</v>
      </c>
    </row>
    <row r="848" spans="1:13" s="2" customFormat="1" ht="15.75">
      <c r="A848" s="22" t="s">
        <v>513</v>
      </c>
      <c r="B848" s="22"/>
      <c r="C848" s="22"/>
      <c r="D848" s="22" t="s">
        <v>1154</v>
      </c>
      <c r="E848" s="22"/>
      <c r="F848" s="22" t="s">
        <v>1268</v>
      </c>
      <c r="G848" s="23">
        <f>+G849</f>
        <v>0</v>
      </c>
      <c r="H848" s="23">
        <f>+H849</f>
        <v>28000</v>
      </c>
      <c r="I848" s="23">
        <f>+I849</f>
        <v>25000</v>
      </c>
      <c r="J848" s="23">
        <f>+J849</f>
        <v>0</v>
      </c>
      <c r="K848" s="23">
        <f>+K849</f>
        <v>0</v>
      </c>
      <c r="L848" s="24">
        <f t="shared" si="35"/>
        <v>89.28571428571429</v>
      </c>
      <c r="M848" s="24" t="str">
        <f t="shared" si="36"/>
        <v>**.**</v>
      </c>
    </row>
    <row r="849" spans="2:13" s="3" customFormat="1" ht="10.5">
      <c r="B849" s="19"/>
      <c r="C849" s="19"/>
      <c r="D849" s="19"/>
      <c r="E849" s="19" t="s">
        <v>834</v>
      </c>
      <c r="F849" s="19" t="s">
        <v>835</v>
      </c>
      <c r="G849" s="20">
        <v>0</v>
      </c>
      <c r="H849" s="20">
        <v>28000</v>
      </c>
      <c r="I849" s="20">
        <v>25000</v>
      </c>
      <c r="J849" s="20">
        <v>0</v>
      </c>
      <c r="K849" s="20">
        <v>0</v>
      </c>
      <c r="L849" s="21">
        <f t="shared" si="35"/>
        <v>89.28571428571429</v>
      </c>
      <c r="M849" s="21" t="str">
        <f t="shared" si="36"/>
        <v>**.**</v>
      </c>
    </row>
    <row r="850" spans="1:13" s="2" customFormat="1" ht="15.75">
      <c r="A850" s="22" t="s">
        <v>516</v>
      </c>
      <c r="B850" s="22"/>
      <c r="C850" s="22"/>
      <c r="D850" s="22" t="s">
        <v>1155</v>
      </c>
      <c r="E850" s="22"/>
      <c r="F850" s="22" t="s">
        <v>1433</v>
      </c>
      <c r="G850" s="23">
        <f>+G851</f>
        <v>0</v>
      </c>
      <c r="H850" s="23">
        <f>+H851</f>
        <v>45000</v>
      </c>
      <c r="I850" s="23">
        <f>+I851</f>
        <v>45000</v>
      </c>
      <c r="J850" s="23">
        <f>+J851</f>
        <v>0</v>
      </c>
      <c r="K850" s="23">
        <f>+K851</f>
        <v>0</v>
      </c>
      <c r="L850" s="24">
        <f t="shared" si="35"/>
        <v>100</v>
      </c>
      <c r="M850" s="24" t="str">
        <f t="shared" si="36"/>
        <v>**.**</v>
      </c>
    </row>
    <row r="851" spans="2:13" s="3" customFormat="1" ht="10.5">
      <c r="B851" s="19"/>
      <c r="C851" s="19"/>
      <c r="D851" s="19"/>
      <c r="E851" s="19" t="s">
        <v>834</v>
      </c>
      <c r="F851" s="19" t="s">
        <v>835</v>
      </c>
      <c r="G851" s="20">
        <v>0</v>
      </c>
      <c r="H851" s="20">
        <v>45000</v>
      </c>
      <c r="I851" s="20">
        <v>45000</v>
      </c>
      <c r="J851" s="20">
        <v>0</v>
      </c>
      <c r="K851" s="20">
        <v>0</v>
      </c>
      <c r="L851" s="21">
        <f t="shared" si="35"/>
        <v>100</v>
      </c>
      <c r="M851" s="21" t="str">
        <f t="shared" si="36"/>
        <v>**.**</v>
      </c>
    </row>
    <row r="852" spans="1:13" s="2" customFormat="1" ht="15.75">
      <c r="A852" s="22" t="s">
        <v>519</v>
      </c>
      <c r="B852" s="22"/>
      <c r="C852" s="22"/>
      <c r="D852" s="22" t="s">
        <v>1217</v>
      </c>
      <c r="E852" s="22"/>
      <c r="F852" s="22" t="s">
        <v>1218</v>
      </c>
      <c r="G852" s="23">
        <f>+G853</f>
        <v>0</v>
      </c>
      <c r="H852" s="23">
        <f>+H853</f>
        <v>60000</v>
      </c>
      <c r="I852" s="23">
        <f>+I853</f>
        <v>60000</v>
      </c>
      <c r="J852" s="23">
        <f>+J853</f>
        <v>40000</v>
      </c>
      <c r="K852" s="23">
        <f>+K853</f>
        <v>40000</v>
      </c>
      <c r="L852" s="24">
        <f t="shared" si="35"/>
        <v>100</v>
      </c>
      <c r="M852" s="24">
        <f t="shared" si="36"/>
        <v>100</v>
      </c>
    </row>
    <row r="853" spans="2:13" s="3" customFormat="1" ht="10.5">
      <c r="B853" s="19"/>
      <c r="C853" s="19"/>
      <c r="D853" s="19"/>
      <c r="E853" s="19" t="s">
        <v>749</v>
      </c>
      <c r="F853" s="19" t="s">
        <v>750</v>
      </c>
      <c r="G853" s="20">
        <v>0</v>
      </c>
      <c r="H853" s="20">
        <v>60000</v>
      </c>
      <c r="I853" s="20">
        <v>60000</v>
      </c>
      <c r="J853" s="20">
        <v>40000</v>
      </c>
      <c r="K853" s="20">
        <v>40000</v>
      </c>
      <c r="L853" s="21">
        <f t="shared" si="35"/>
        <v>100</v>
      </c>
      <c r="M853" s="21">
        <f t="shared" si="36"/>
        <v>100</v>
      </c>
    </row>
    <row r="854" spans="1:13" s="2" customFormat="1" ht="15.75">
      <c r="A854" s="22" t="s">
        <v>522</v>
      </c>
      <c r="B854" s="22"/>
      <c r="C854" s="22"/>
      <c r="D854" s="22" t="s">
        <v>1219</v>
      </c>
      <c r="E854" s="22"/>
      <c r="F854" s="22" t="s">
        <v>1565</v>
      </c>
      <c r="G854" s="23">
        <f>+G855</f>
        <v>0</v>
      </c>
      <c r="H854" s="23">
        <f>+H855</f>
        <v>6000</v>
      </c>
      <c r="I854" s="23">
        <f>+I855</f>
        <v>9000</v>
      </c>
      <c r="J854" s="23">
        <f>+J855</f>
        <v>37000</v>
      </c>
      <c r="K854" s="23">
        <f>+K855</f>
        <v>64000</v>
      </c>
      <c r="L854" s="24">
        <f t="shared" si="35"/>
        <v>150</v>
      </c>
      <c r="M854" s="24">
        <f t="shared" si="36"/>
        <v>172.97297297297297</v>
      </c>
    </row>
    <row r="855" spans="2:13" s="3" customFormat="1" ht="10.5">
      <c r="B855" s="19"/>
      <c r="C855" s="19"/>
      <c r="D855" s="19"/>
      <c r="E855" s="19" t="s">
        <v>749</v>
      </c>
      <c r="F855" s="19" t="s">
        <v>750</v>
      </c>
      <c r="G855" s="20">
        <v>0</v>
      </c>
      <c r="H855" s="20">
        <v>6000</v>
      </c>
      <c r="I855" s="20">
        <v>9000</v>
      </c>
      <c r="J855" s="20">
        <v>37000</v>
      </c>
      <c r="K855" s="20">
        <v>64000</v>
      </c>
      <c r="L855" s="21">
        <f t="shared" si="35"/>
        <v>150</v>
      </c>
      <c r="M855" s="21">
        <f t="shared" si="36"/>
        <v>172.97297297297297</v>
      </c>
    </row>
    <row r="856" spans="1:13" s="2" customFormat="1" ht="15.75">
      <c r="A856" s="22" t="s">
        <v>525</v>
      </c>
      <c r="B856" s="22"/>
      <c r="C856" s="22"/>
      <c r="D856" s="22" t="s">
        <v>1156</v>
      </c>
      <c r="E856" s="22"/>
      <c r="F856" s="22" t="s">
        <v>1343</v>
      </c>
      <c r="G856" s="23">
        <f>+G857</f>
        <v>0</v>
      </c>
      <c r="H856" s="23">
        <f>+H857</f>
        <v>0</v>
      </c>
      <c r="I856" s="23">
        <f>+I857</f>
        <v>0</v>
      </c>
      <c r="J856" s="23">
        <f>+J857</f>
        <v>30000</v>
      </c>
      <c r="K856" s="23">
        <f>+K857</f>
        <v>30000</v>
      </c>
      <c r="L856" s="24" t="str">
        <f t="shared" si="35"/>
        <v>**.**</v>
      </c>
      <c r="M856" s="24">
        <f t="shared" si="36"/>
        <v>100</v>
      </c>
    </row>
    <row r="857" spans="2:13" s="3" customFormat="1" ht="10.5">
      <c r="B857" s="19"/>
      <c r="C857" s="19"/>
      <c r="D857" s="19"/>
      <c r="E857" s="19" t="s">
        <v>834</v>
      </c>
      <c r="F857" s="19" t="s">
        <v>835</v>
      </c>
      <c r="G857" s="20">
        <v>0</v>
      </c>
      <c r="H857" s="20">
        <v>0</v>
      </c>
      <c r="I857" s="20">
        <v>0</v>
      </c>
      <c r="J857" s="20">
        <v>30000</v>
      </c>
      <c r="K857" s="20">
        <v>30000</v>
      </c>
      <c r="L857" s="21" t="str">
        <f t="shared" si="35"/>
        <v>**.**</v>
      </c>
      <c r="M857" s="21">
        <f t="shared" si="36"/>
        <v>100</v>
      </c>
    </row>
    <row r="858" spans="1:13" s="2" customFormat="1" ht="15.75">
      <c r="A858" s="22" t="s">
        <v>528</v>
      </c>
      <c r="B858" s="22"/>
      <c r="C858" s="22"/>
      <c r="D858" s="22" t="s">
        <v>1157</v>
      </c>
      <c r="E858" s="22"/>
      <c r="F858" s="22" t="s">
        <v>1158</v>
      </c>
      <c r="G858" s="23">
        <f>+G859</f>
        <v>0</v>
      </c>
      <c r="H858" s="23">
        <f>+H859</f>
        <v>0</v>
      </c>
      <c r="I858" s="23">
        <f>+I859</f>
        <v>0</v>
      </c>
      <c r="J858" s="23">
        <f>+J859</f>
        <v>70000</v>
      </c>
      <c r="K858" s="23">
        <f>+K859</f>
        <v>70000</v>
      </c>
      <c r="L858" s="24" t="str">
        <f t="shared" si="35"/>
        <v>**.**</v>
      </c>
      <c r="M858" s="24">
        <f t="shared" si="36"/>
        <v>100</v>
      </c>
    </row>
    <row r="859" spans="2:13" s="3" customFormat="1" ht="10.5">
      <c r="B859" s="19"/>
      <c r="C859" s="19"/>
      <c r="D859" s="19"/>
      <c r="E859" s="19" t="s">
        <v>834</v>
      </c>
      <c r="F859" s="19" t="s">
        <v>835</v>
      </c>
      <c r="G859" s="20">
        <v>0</v>
      </c>
      <c r="H859" s="20">
        <v>0</v>
      </c>
      <c r="I859" s="20">
        <v>0</v>
      </c>
      <c r="J859" s="20">
        <v>70000</v>
      </c>
      <c r="K859" s="20">
        <v>70000</v>
      </c>
      <c r="L859" s="21" t="str">
        <f t="shared" si="35"/>
        <v>**.**</v>
      </c>
      <c r="M859" s="21">
        <f t="shared" si="36"/>
        <v>100</v>
      </c>
    </row>
    <row r="860" spans="1:13" s="2" customFormat="1" ht="15.75">
      <c r="A860" s="22" t="s">
        <v>533</v>
      </c>
      <c r="B860" s="22"/>
      <c r="C860" s="22"/>
      <c r="D860" s="22" t="s">
        <v>1220</v>
      </c>
      <c r="E860" s="22"/>
      <c r="F860" s="22" t="s">
        <v>1221</v>
      </c>
      <c r="G860" s="23">
        <f>+G861</f>
        <v>0</v>
      </c>
      <c r="H860" s="23">
        <f>+H861</f>
        <v>15000</v>
      </c>
      <c r="I860" s="23">
        <f>+I861</f>
        <v>3000</v>
      </c>
      <c r="J860" s="23">
        <f>+J861</f>
        <v>50000</v>
      </c>
      <c r="K860" s="23">
        <f>+K861</f>
        <v>40000</v>
      </c>
      <c r="L860" s="24">
        <f t="shared" si="35"/>
        <v>20</v>
      </c>
      <c r="M860" s="24">
        <f t="shared" si="36"/>
        <v>80</v>
      </c>
    </row>
    <row r="861" spans="2:13" s="3" customFormat="1" ht="10.5">
      <c r="B861" s="19"/>
      <c r="C861" s="19"/>
      <c r="D861" s="19"/>
      <c r="E861" s="19" t="s">
        <v>834</v>
      </c>
      <c r="F861" s="19" t="s">
        <v>835</v>
      </c>
      <c r="G861" s="20">
        <v>0</v>
      </c>
      <c r="H861" s="20">
        <v>15000</v>
      </c>
      <c r="I861" s="20">
        <v>3000</v>
      </c>
      <c r="J861" s="20">
        <v>50000</v>
      </c>
      <c r="K861" s="20">
        <v>40000</v>
      </c>
      <c r="L861" s="21">
        <f t="shared" si="35"/>
        <v>20</v>
      </c>
      <c r="M861" s="21">
        <f t="shared" si="36"/>
        <v>80</v>
      </c>
    </row>
    <row r="862" spans="1:13" s="2" customFormat="1" ht="15.75">
      <c r="A862" s="22" t="s">
        <v>536</v>
      </c>
      <c r="B862" s="22"/>
      <c r="C862" s="22"/>
      <c r="D862" s="22" t="s">
        <v>1159</v>
      </c>
      <c r="E862" s="22"/>
      <c r="F862" s="22" t="s">
        <v>1160</v>
      </c>
      <c r="G862" s="23">
        <f>+G863+G864+G865</f>
        <v>0</v>
      </c>
      <c r="H862" s="23">
        <f>+H863+H864+H865</f>
        <v>3000</v>
      </c>
      <c r="I862" s="23">
        <f>+I863+I864+I865</f>
        <v>15000</v>
      </c>
      <c r="J862" s="23">
        <f>+J863+J864+J865</f>
        <v>10000</v>
      </c>
      <c r="K862" s="23">
        <f>+K863+K864+K865</f>
        <v>20000</v>
      </c>
      <c r="L862" s="24">
        <f t="shared" si="35"/>
        <v>500</v>
      </c>
      <c r="M862" s="24">
        <f t="shared" si="36"/>
        <v>200</v>
      </c>
    </row>
    <row r="863" spans="2:13" s="3" customFormat="1" ht="10.5">
      <c r="B863" s="19"/>
      <c r="C863" s="19"/>
      <c r="D863" s="19"/>
      <c r="E863" s="19" t="s">
        <v>834</v>
      </c>
      <c r="F863" s="19" t="s">
        <v>835</v>
      </c>
      <c r="G863" s="20">
        <v>0</v>
      </c>
      <c r="H863" s="20">
        <v>3000</v>
      </c>
      <c r="I863" s="20">
        <v>0</v>
      </c>
      <c r="J863" s="20">
        <v>10000</v>
      </c>
      <c r="K863" s="20">
        <v>0</v>
      </c>
      <c r="L863" s="21">
        <f t="shared" si="35"/>
        <v>0</v>
      </c>
      <c r="M863" s="21">
        <f t="shared" si="36"/>
        <v>0</v>
      </c>
    </row>
    <row r="864" spans="2:13" s="3" customFormat="1" ht="10.5">
      <c r="B864" s="19"/>
      <c r="C864" s="19"/>
      <c r="D864" s="19"/>
      <c r="E864" s="19" t="s">
        <v>47</v>
      </c>
      <c r="F864" s="19" t="s">
        <v>48</v>
      </c>
      <c r="G864" s="20">
        <v>0</v>
      </c>
      <c r="H864" s="20">
        <v>0</v>
      </c>
      <c r="I864" s="20">
        <v>12000</v>
      </c>
      <c r="J864" s="20">
        <v>0</v>
      </c>
      <c r="K864" s="20">
        <v>20000</v>
      </c>
      <c r="L864" s="21" t="str">
        <f t="shared" si="35"/>
        <v>**.**</v>
      </c>
      <c r="M864" s="21" t="str">
        <f t="shared" si="36"/>
        <v>**.**</v>
      </c>
    </row>
    <row r="865" spans="2:13" s="3" customFormat="1" ht="10.5">
      <c r="B865" s="19"/>
      <c r="C865" s="19"/>
      <c r="D865" s="19"/>
      <c r="E865" s="19" t="s">
        <v>836</v>
      </c>
      <c r="F865" s="19" t="s">
        <v>837</v>
      </c>
      <c r="G865" s="20">
        <v>0</v>
      </c>
      <c r="H865" s="20">
        <v>0</v>
      </c>
      <c r="I865" s="20">
        <v>3000</v>
      </c>
      <c r="J865" s="20">
        <v>0</v>
      </c>
      <c r="K865" s="20">
        <v>0</v>
      </c>
      <c r="L865" s="21" t="str">
        <f t="shared" si="35"/>
        <v>**.**</v>
      </c>
      <c r="M865" s="21" t="str">
        <f t="shared" si="36"/>
        <v>**.**</v>
      </c>
    </row>
    <row r="866" spans="1:13" s="2" customFormat="1" ht="15.75">
      <c r="A866" s="22" t="s">
        <v>539</v>
      </c>
      <c r="B866" s="22"/>
      <c r="C866" s="22"/>
      <c r="D866" s="22" t="s">
        <v>1161</v>
      </c>
      <c r="E866" s="22"/>
      <c r="F866" s="22" t="s">
        <v>1162</v>
      </c>
      <c r="G866" s="23">
        <f>+G867</f>
        <v>0</v>
      </c>
      <c r="H866" s="23">
        <f>+H867</f>
        <v>500</v>
      </c>
      <c r="I866" s="23">
        <f>+I867</f>
        <v>500</v>
      </c>
      <c r="J866" s="23">
        <f>+J867</f>
        <v>500</v>
      </c>
      <c r="K866" s="23">
        <f>+K867</f>
        <v>500</v>
      </c>
      <c r="L866" s="24">
        <f t="shared" si="35"/>
        <v>100</v>
      </c>
      <c r="M866" s="24">
        <f t="shared" si="36"/>
        <v>100</v>
      </c>
    </row>
    <row r="867" spans="2:13" s="3" customFormat="1" ht="10.5">
      <c r="B867" s="19"/>
      <c r="C867" s="19"/>
      <c r="D867" s="19"/>
      <c r="E867" s="19" t="s">
        <v>834</v>
      </c>
      <c r="F867" s="19" t="s">
        <v>835</v>
      </c>
      <c r="G867" s="20">
        <v>0</v>
      </c>
      <c r="H867" s="20">
        <v>500</v>
      </c>
      <c r="I867" s="20">
        <v>500</v>
      </c>
      <c r="J867" s="20">
        <v>500</v>
      </c>
      <c r="K867" s="20">
        <v>500</v>
      </c>
      <c r="L867" s="21">
        <f t="shared" si="35"/>
        <v>100</v>
      </c>
      <c r="M867" s="21">
        <f t="shared" si="36"/>
        <v>100</v>
      </c>
    </row>
    <row r="868" spans="1:13" s="2" customFormat="1" ht="15.75">
      <c r="A868" s="22" t="s">
        <v>542</v>
      </c>
      <c r="B868" s="22"/>
      <c r="C868" s="22"/>
      <c r="D868" s="22" t="s">
        <v>1222</v>
      </c>
      <c r="E868" s="22"/>
      <c r="F868" s="22" t="s">
        <v>1223</v>
      </c>
      <c r="G868" s="23">
        <f>+G869</f>
        <v>0</v>
      </c>
      <c r="H868" s="23">
        <f>+H869</f>
        <v>35000</v>
      </c>
      <c r="I868" s="23">
        <f>+I869</f>
        <v>35000</v>
      </c>
      <c r="J868" s="23">
        <f>+J869</f>
        <v>0</v>
      </c>
      <c r="K868" s="23">
        <f>+K869</f>
        <v>0</v>
      </c>
      <c r="L868" s="24">
        <f t="shared" si="35"/>
        <v>100</v>
      </c>
      <c r="M868" s="24" t="str">
        <f t="shared" si="36"/>
        <v>**.**</v>
      </c>
    </row>
    <row r="869" spans="2:13" s="3" customFormat="1" ht="10.5">
      <c r="B869" s="19"/>
      <c r="C869" s="19"/>
      <c r="D869" s="19"/>
      <c r="E869" s="19" t="s">
        <v>749</v>
      </c>
      <c r="F869" s="19" t="s">
        <v>750</v>
      </c>
      <c r="G869" s="20">
        <v>0</v>
      </c>
      <c r="H869" s="20">
        <v>35000</v>
      </c>
      <c r="I869" s="20">
        <v>35000</v>
      </c>
      <c r="J869" s="20">
        <v>0</v>
      </c>
      <c r="K869" s="20">
        <v>0</v>
      </c>
      <c r="L869" s="21">
        <f t="shared" si="35"/>
        <v>100</v>
      </c>
      <c r="M869" s="21" t="str">
        <f t="shared" si="36"/>
        <v>**.**</v>
      </c>
    </row>
    <row r="870" spans="1:13" s="2" customFormat="1" ht="15.75">
      <c r="A870" s="22" t="s">
        <v>547</v>
      </c>
      <c r="B870" s="22"/>
      <c r="C870" s="22"/>
      <c r="D870" s="22" t="s">
        <v>1163</v>
      </c>
      <c r="E870" s="22"/>
      <c r="F870" s="22" t="s">
        <v>1540</v>
      </c>
      <c r="G870" s="23">
        <f>+G871</f>
        <v>0</v>
      </c>
      <c r="H870" s="23">
        <f>+H871</f>
        <v>10000</v>
      </c>
      <c r="I870" s="23">
        <f>+I871</f>
        <v>8000</v>
      </c>
      <c r="J870" s="23">
        <f>+J871</f>
        <v>15000</v>
      </c>
      <c r="K870" s="23">
        <f>+K871</f>
        <v>15000</v>
      </c>
      <c r="L870" s="24">
        <f t="shared" si="35"/>
        <v>80</v>
      </c>
      <c r="M870" s="24">
        <f t="shared" si="36"/>
        <v>100</v>
      </c>
    </row>
    <row r="871" spans="2:13" s="3" customFormat="1" ht="10.5">
      <c r="B871" s="19"/>
      <c r="C871" s="19"/>
      <c r="D871" s="19"/>
      <c r="E871" s="19" t="s">
        <v>749</v>
      </c>
      <c r="F871" s="19" t="s">
        <v>750</v>
      </c>
      <c r="G871" s="20">
        <v>0</v>
      </c>
      <c r="H871" s="20">
        <v>10000</v>
      </c>
      <c r="I871" s="20">
        <v>8000</v>
      </c>
      <c r="J871" s="20">
        <v>15000</v>
      </c>
      <c r="K871" s="20">
        <v>15000</v>
      </c>
      <c r="L871" s="21">
        <f t="shared" si="35"/>
        <v>80</v>
      </c>
      <c r="M871" s="21">
        <f t="shared" si="36"/>
        <v>100</v>
      </c>
    </row>
    <row r="872" spans="1:13" s="2" customFormat="1" ht="15.75">
      <c r="A872" s="22" t="s">
        <v>550</v>
      </c>
      <c r="B872" s="22"/>
      <c r="C872" s="22"/>
      <c r="D872" s="22" t="s">
        <v>1164</v>
      </c>
      <c r="E872" s="22"/>
      <c r="F872" s="22" t="s">
        <v>1541</v>
      </c>
      <c r="G872" s="23">
        <f>+G873</f>
        <v>0</v>
      </c>
      <c r="H872" s="23">
        <f>+H873</f>
        <v>5000</v>
      </c>
      <c r="I872" s="23">
        <f>+I873</f>
        <v>5000</v>
      </c>
      <c r="J872" s="23">
        <f>+J873</f>
        <v>90000</v>
      </c>
      <c r="K872" s="23">
        <f>+K873</f>
        <v>90000</v>
      </c>
      <c r="L872" s="24">
        <f t="shared" si="35"/>
        <v>100</v>
      </c>
      <c r="M872" s="24">
        <f t="shared" si="36"/>
        <v>100</v>
      </c>
    </row>
    <row r="873" spans="2:13" s="3" customFormat="1" ht="10.5">
      <c r="B873" s="19"/>
      <c r="C873" s="19"/>
      <c r="D873" s="19"/>
      <c r="E873" s="19" t="s">
        <v>749</v>
      </c>
      <c r="F873" s="19" t="s">
        <v>750</v>
      </c>
      <c r="G873" s="20">
        <v>0</v>
      </c>
      <c r="H873" s="20">
        <v>5000</v>
      </c>
      <c r="I873" s="20">
        <v>5000</v>
      </c>
      <c r="J873" s="20">
        <v>90000</v>
      </c>
      <c r="K873" s="20">
        <v>90000</v>
      </c>
      <c r="L873" s="21">
        <f t="shared" si="35"/>
        <v>100</v>
      </c>
      <c r="M873" s="21">
        <f t="shared" si="36"/>
        <v>100</v>
      </c>
    </row>
    <row r="874" spans="1:13" s="2" customFormat="1" ht="15.75">
      <c r="A874" s="22" t="s">
        <v>553</v>
      </c>
      <c r="B874" s="22"/>
      <c r="C874" s="22"/>
      <c r="D874" s="22" t="s">
        <v>1257</v>
      </c>
      <c r="E874" s="22"/>
      <c r="F874" s="22" t="s">
        <v>1542</v>
      </c>
      <c r="G874" s="23">
        <f>+G875</f>
        <v>0</v>
      </c>
      <c r="H874" s="23">
        <f>+H875</f>
        <v>18000</v>
      </c>
      <c r="I874" s="23">
        <f>+I875</f>
        <v>18000</v>
      </c>
      <c r="J874" s="23">
        <f>+J875</f>
        <v>0</v>
      </c>
      <c r="K874" s="23">
        <f>+K875</f>
        <v>0</v>
      </c>
      <c r="L874" s="24">
        <f t="shared" si="35"/>
        <v>100</v>
      </c>
      <c r="M874" s="24" t="str">
        <f t="shared" si="36"/>
        <v>**.**</v>
      </c>
    </row>
    <row r="875" spans="2:13" s="3" customFormat="1" ht="10.5">
      <c r="B875" s="19"/>
      <c r="C875" s="19"/>
      <c r="D875" s="19"/>
      <c r="E875" s="19" t="s">
        <v>635</v>
      </c>
      <c r="F875" s="19" t="s">
        <v>636</v>
      </c>
      <c r="G875" s="20">
        <v>0</v>
      </c>
      <c r="H875" s="20">
        <v>18000</v>
      </c>
      <c r="I875" s="20">
        <v>18000</v>
      </c>
      <c r="J875" s="20">
        <v>0</v>
      </c>
      <c r="K875" s="20">
        <v>0</v>
      </c>
      <c r="L875" s="21">
        <f t="shared" si="35"/>
        <v>100</v>
      </c>
      <c r="M875" s="21" t="str">
        <f t="shared" si="36"/>
        <v>**.**</v>
      </c>
    </row>
    <row r="876" spans="1:13" s="2" customFormat="1" ht="15.75">
      <c r="A876" s="22" t="s">
        <v>558</v>
      </c>
      <c r="B876" s="22"/>
      <c r="C876" s="22"/>
      <c r="D876" s="22" t="s">
        <v>1278</v>
      </c>
      <c r="E876" s="22"/>
      <c r="F876" s="22" t="s">
        <v>1279</v>
      </c>
      <c r="G876" s="23">
        <f>+G877</f>
        <v>0</v>
      </c>
      <c r="H876" s="23">
        <f>+H877</f>
        <v>640255</v>
      </c>
      <c r="I876" s="23">
        <f>+I877</f>
        <v>640255</v>
      </c>
      <c r="J876" s="23">
        <f>+J877</f>
        <v>367745</v>
      </c>
      <c r="K876" s="23">
        <f>+K877</f>
        <v>367745</v>
      </c>
      <c r="L876" s="24">
        <f t="shared" si="35"/>
        <v>100</v>
      </c>
      <c r="M876" s="24">
        <f t="shared" si="36"/>
        <v>100</v>
      </c>
    </row>
    <row r="877" spans="2:13" s="3" customFormat="1" ht="10.5">
      <c r="B877" s="19"/>
      <c r="C877" s="19"/>
      <c r="D877" s="19"/>
      <c r="E877" s="19" t="s">
        <v>1280</v>
      </c>
      <c r="F877" s="19" t="s">
        <v>1281</v>
      </c>
      <c r="G877" s="20">
        <v>0</v>
      </c>
      <c r="H877" s="20">
        <v>640255</v>
      </c>
      <c r="I877" s="20">
        <v>640255</v>
      </c>
      <c r="J877" s="20">
        <v>367745</v>
      </c>
      <c r="K877" s="20">
        <v>367745</v>
      </c>
      <c r="L877" s="21">
        <f t="shared" si="35"/>
        <v>100</v>
      </c>
      <c r="M877" s="21">
        <f t="shared" si="36"/>
        <v>100</v>
      </c>
    </row>
    <row r="878" spans="1:13" s="2" customFormat="1" ht="15.75">
      <c r="A878" s="22" t="s">
        <v>561</v>
      </c>
      <c r="B878" s="22"/>
      <c r="C878" s="22"/>
      <c r="D878" s="22" t="s">
        <v>1290</v>
      </c>
      <c r="E878" s="22"/>
      <c r="F878" s="22" t="s">
        <v>1291</v>
      </c>
      <c r="G878" s="23">
        <f>+G879</f>
        <v>0</v>
      </c>
      <c r="H878" s="23">
        <f>+H879</f>
        <v>42000</v>
      </c>
      <c r="I878" s="23">
        <f>+I879</f>
        <v>42000</v>
      </c>
      <c r="J878" s="23">
        <f>+J879</f>
        <v>0</v>
      </c>
      <c r="K878" s="23">
        <f>+K879</f>
        <v>0</v>
      </c>
      <c r="L878" s="24">
        <f t="shared" si="35"/>
        <v>100</v>
      </c>
      <c r="M878" s="24" t="str">
        <f t="shared" si="36"/>
        <v>**.**</v>
      </c>
    </row>
    <row r="879" spans="2:13" s="3" customFormat="1" ht="10.5">
      <c r="B879" s="19"/>
      <c r="C879" s="19"/>
      <c r="D879" s="19"/>
      <c r="E879" s="19" t="s">
        <v>360</v>
      </c>
      <c r="F879" s="19" t="s">
        <v>361</v>
      </c>
      <c r="G879" s="20">
        <v>0</v>
      </c>
      <c r="H879" s="20">
        <v>42000</v>
      </c>
      <c r="I879" s="20">
        <v>42000</v>
      </c>
      <c r="J879" s="20">
        <v>0</v>
      </c>
      <c r="K879" s="20">
        <v>0</v>
      </c>
      <c r="L879" s="21">
        <f t="shared" si="35"/>
        <v>100</v>
      </c>
      <c r="M879" s="21" t="str">
        <f t="shared" si="36"/>
        <v>**.**</v>
      </c>
    </row>
    <row r="880" spans="1:13" s="2" customFormat="1" ht="15.75">
      <c r="A880" s="22" t="s">
        <v>564</v>
      </c>
      <c r="B880" s="22"/>
      <c r="C880" s="22"/>
      <c r="D880" s="22" t="s">
        <v>1320</v>
      </c>
      <c r="E880" s="22"/>
      <c r="F880" s="22" t="s">
        <v>1321</v>
      </c>
      <c r="G880" s="23">
        <f>+G881</f>
        <v>0</v>
      </c>
      <c r="H880" s="23">
        <f>+H881</f>
        <v>40000</v>
      </c>
      <c r="I880" s="23">
        <f>+I881</f>
        <v>40000</v>
      </c>
      <c r="J880" s="23">
        <f>+J881</f>
        <v>50000</v>
      </c>
      <c r="K880" s="23">
        <f>+K881</f>
        <v>50000</v>
      </c>
      <c r="L880" s="24">
        <f t="shared" si="35"/>
        <v>100</v>
      </c>
      <c r="M880" s="24">
        <f t="shared" si="36"/>
        <v>100</v>
      </c>
    </row>
    <row r="881" spans="2:13" s="3" customFormat="1" ht="10.5">
      <c r="B881" s="19"/>
      <c r="C881" s="19"/>
      <c r="D881" s="19"/>
      <c r="E881" s="19" t="s">
        <v>749</v>
      </c>
      <c r="F881" s="19" t="s">
        <v>750</v>
      </c>
      <c r="G881" s="20">
        <v>0</v>
      </c>
      <c r="H881" s="20">
        <v>40000</v>
      </c>
      <c r="I881" s="20">
        <v>40000</v>
      </c>
      <c r="J881" s="20">
        <v>50000</v>
      </c>
      <c r="K881" s="20">
        <v>50000</v>
      </c>
      <c r="L881" s="21">
        <f t="shared" si="35"/>
        <v>100</v>
      </c>
      <c r="M881" s="21">
        <f t="shared" si="36"/>
        <v>100</v>
      </c>
    </row>
    <row r="882" spans="1:13" s="2" customFormat="1" ht="15.75">
      <c r="A882" s="22" t="s">
        <v>567</v>
      </c>
      <c r="B882" s="22"/>
      <c r="C882" s="22"/>
      <c r="D882" s="22" t="s">
        <v>1322</v>
      </c>
      <c r="E882" s="22"/>
      <c r="F882" s="22" t="s">
        <v>1323</v>
      </c>
      <c r="G882" s="23">
        <f>+G883</f>
        <v>0</v>
      </c>
      <c r="H882" s="23">
        <f>+H883</f>
        <v>5000</v>
      </c>
      <c r="I882" s="23">
        <f>+I883</f>
        <v>5000</v>
      </c>
      <c r="J882" s="23">
        <f>+J883</f>
        <v>20000</v>
      </c>
      <c r="K882" s="23">
        <f>+K883</f>
        <v>20000</v>
      </c>
      <c r="L882" s="24">
        <f t="shared" si="35"/>
        <v>100</v>
      </c>
      <c r="M882" s="24">
        <f t="shared" si="36"/>
        <v>100</v>
      </c>
    </row>
    <row r="883" spans="2:13" s="3" customFormat="1" ht="10.5">
      <c r="B883" s="19"/>
      <c r="C883" s="19"/>
      <c r="D883" s="19"/>
      <c r="E883" s="19" t="s">
        <v>749</v>
      </c>
      <c r="F883" s="19" t="s">
        <v>750</v>
      </c>
      <c r="G883" s="20">
        <v>0</v>
      </c>
      <c r="H883" s="20">
        <v>5000</v>
      </c>
      <c r="I883" s="20">
        <v>5000</v>
      </c>
      <c r="J883" s="20">
        <v>20000</v>
      </c>
      <c r="K883" s="20">
        <v>20000</v>
      </c>
      <c r="L883" s="21">
        <f t="shared" si="35"/>
        <v>100</v>
      </c>
      <c r="M883" s="21">
        <f t="shared" si="36"/>
        <v>100</v>
      </c>
    </row>
    <row r="884" spans="1:13" s="2" customFormat="1" ht="15.75">
      <c r="A884" s="22" t="s">
        <v>572</v>
      </c>
      <c r="B884" s="22"/>
      <c r="C884" s="22"/>
      <c r="D884" s="22" t="s">
        <v>1324</v>
      </c>
      <c r="E884" s="22"/>
      <c r="F884" s="22" t="s">
        <v>1325</v>
      </c>
      <c r="G884" s="23">
        <f>+G885+G886</f>
        <v>0</v>
      </c>
      <c r="H884" s="23">
        <f>+H885+H886</f>
        <v>3000</v>
      </c>
      <c r="I884" s="23">
        <f>+I885+I886</f>
        <v>0</v>
      </c>
      <c r="J884" s="23">
        <f>+J885+J886</f>
        <v>27000</v>
      </c>
      <c r="K884" s="23">
        <f>+K885+K886</f>
        <v>0</v>
      </c>
      <c r="L884" s="24">
        <f t="shared" si="35"/>
        <v>0</v>
      </c>
      <c r="M884" s="24">
        <f t="shared" si="36"/>
        <v>0</v>
      </c>
    </row>
    <row r="885" spans="2:13" s="3" customFormat="1" ht="10.5">
      <c r="B885" s="19"/>
      <c r="C885" s="19"/>
      <c r="D885" s="19"/>
      <c r="E885" s="19" t="s">
        <v>749</v>
      </c>
      <c r="F885" s="19" t="s">
        <v>750</v>
      </c>
      <c r="G885" s="20">
        <v>0</v>
      </c>
      <c r="H885" s="20">
        <v>0</v>
      </c>
      <c r="I885" s="20">
        <v>0</v>
      </c>
      <c r="J885" s="20">
        <v>27000</v>
      </c>
      <c r="K885" s="20">
        <v>0</v>
      </c>
      <c r="L885" s="21" t="str">
        <f t="shared" si="35"/>
        <v>**.**</v>
      </c>
      <c r="M885" s="21">
        <f t="shared" si="36"/>
        <v>0</v>
      </c>
    </row>
    <row r="886" spans="2:13" s="3" customFormat="1" ht="10.5">
      <c r="B886" s="19"/>
      <c r="C886" s="19"/>
      <c r="D886" s="19"/>
      <c r="E886" s="19" t="s">
        <v>836</v>
      </c>
      <c r="F886" s="19" t="s">
        <v>837</v>
      </c>
      <c r="G886" s="20">
        <v>0</v>
      </c>
      <c r="H886" s="20">
        <v>3000</v>
      </c>
      <c r="I886" s="20">
        <v>0</v>
      </c>
      <c r="J886" s="20">
        <v>0</v>
      </c>
      <c r="K886" s="20">
        <v>0</v>
      </c>
      <c r="L886" s="21">
        <f t="shared" si="35"/>
        <v>0</v>
      </c>
      <c r="M886" s="21" t="str">
        <f t="shared" si="36"/>
        <v>**.**</v>
      </c>
    </row>
    <row r="887" spans="1:13" s="2" customFormat="1" ht="15.75">
      <c r="A887" s="22" t="s">
        <v>575</v>
      </c>
      <c r="B887" s="22"/>
      <c r="C887" s="22"/>
      <c r="D887" s="22" t="s">
        <v>1347</v>
      </c>
      <c r="E887" s="22"/>
      <c r="F887" s="22" t="s">
        <v>1352</v>
      </c>
      <c r="G887" s="23">
        <f>+G888</f>
        <v>0</v>
      </c>
      <c r="H887" s="23">
        <f>+H888</f>
        <v>0</v>
      </c>
      <c r="I887" s="23">
        <f>+I888</f>
        <v>0</v>
      </c>
      <c r="J887" s="23">
        <f>+J888</f>
        <v>35000</v>
      </c>
      <c r="K887" s="23">
        <f>+K888</f>
        <v>35000</v>
      </c>
      <c r="L887" s="24" t="str">
        <f t="shared" si="35"/>
        <v>**.**</v>
      </c>
      <c r="M887" s="24">
        <f t="shared" si="36"/>
        <v>100</v>
      </c>
    </row>
    <row r="888" spans="2:13" s="3" customFormat="1" ht="10.5">
      <c r="B888" s="19"/>
      <c r="C888" s="19"/>
      <c r="D888" s="19"/>
      <c r="E888" s="19" t="s">
        <v>749</v>
      </c>
      <c r="F888" s="19" t="s">
        <v>750</v>
      </c>
      <c r="G888" s="20">
        <v>0</v>
      </c>
      <c r="H888" s="20">
        <v>0</v>
      </c>
      <c r="I888" s="20">
        <v>0</v>
      </c>
      <c r="J888" s="20">
        <v>35000</v>
      </c>
      <c r="K888" s="20">
        <v>35000</v>
      </c>
      <c r="L888" s="21" t="str">
        <f t="shared" si="35"/>
        <v>**.**</v>
      </c>
      <c r="M888" s="21">
        <f t="shared" si="36"/>
        <v>100</v>
      </c>
    </row>
    <row r="889" spans="1:13" s="2" customFormat="1" ht="15.75">
      <c r="A889" s="22" t="s">
        <v>578</v>
      </c>
      <c r="B889" s="22"/>
      <c r="C889" s="22"/>
      <c r="D889" s="22" t="s">
        <v>1344</v>
      </c>
      <c r="E889" s="22"/>
      <c r="F889" s="22" t="s">
        <v>1345</v>
      </c>
      <c r="G889" s="23">
        <f>+G890</f>
        <v>0</v>
      </c>
      <c r="H889" s="23">
        <f>+H890</f>
        <v>5000</v>
      </c>
      <c r="I889" s="23">
        <f>+I890</f>
        <v>5000</v>
      </c>
      <c r="J889" s="23">
        <f>+J890</f>
        <v>7000</v>
      </c>
      <c r="K889" s="23">
        <f>+K890</f>
        <v>7000</v>
      </c>
      <c r="L889" s="24">
        <f t="shared" si="35"/>
        <v>100</v>
      </c>
      <c r="M889" s="24">
        <f t="shared" si="36"/>
        <v>100</v>
      </c>
    </row>
    <row r="890" spans="2:13" s="3" customFormat="1" ht="10.5">
      <c r="B890" s="19"/>
      <c r="C890" s="19"/>
      <c r="D890" s="19"/>
      <c r="E890" s="19" t="s">
        <v>749</v>
      </c>
      <c r="F890" s="19" t="s">
        <v>750</v>
      </c>
      <c r="G890" s="20">
        <v>0</v>
      </c>
      <c r="H890" s="20">
        <v>5000</v>
      </c>
      <c r="I890" s="20">
        <v>5000</v>
      </c>
      <c r="J890" s="20">
        <v>7000</v>
      </c>
      <c r="K890" s="20">
        <v>7000</v>
      </c>
      <c r="L890" s="21">
        <f t="shared" si="35"/>
        <v>100</v>
      </c>
      <c r="M890" s="21">
        <f t="shared" si="36"/>
        <v>100</v>
      </c>
    </row>
    <row r="891" spans="2:13" s="3" customFormat="1" ht="10.5">
      <c r="B891" s="19"/>
      <c r="C891" s="19" t="s">
        <v>353</v>
      </c>
      <c r="D891" s="19"/>
      <c r="E891" s="19"/>
      <c r="F891" s="19" t="s">
        <v>354</v>
      </c>
      <c r="G891" s="20">
        <f>+G892+G896+G899+G901+G904+G906+G910+G912+G915+G919+G922+G925+G930+G933+G937+G942+G948+G951+G954+G957+G959+G962+G964+G966+G968+G971+G973+G976+G979+G981+G983+G985+G987+G989+G991+G993+G995+G997+G999+G1001+G1003+G1005+G1007+G1009</f>
        <v>1620000</v>
      </c>
      <c r="H891" s="20">
        <f>+H892+H896+H899+H901+H904+H906+H910+H912+H915+H919+H922+H925+H930+H933+H937+H942+H948+H951+H954+H957+H959+H962+H964+H966+H968+H971+H973+H976+H979+H981+H983+H985+H987+H989+H991+H993+H995+H997+H999+H1001+H1003+H1005+H1007+H1009</f>
        <v>4338110</v>
      </c>
      <c r="I891" s="20">
        <f>+I892+I896+I899+I901+I904+I906+I910+I912+I915+I919+I922+I925+I930+I933+I937+I942+I948+I951+I954+I957+I959+I962+I964+I966+I968+I971+I973+I976+I979+I981+I983+I985+I987+I989+I991+I993+I995+I997+I999+I1001+I1003+I1005+I1007+I1009</f>
        <v>4338110</v>
      </c>
      <c r="J891" s="20">
        <f>+J892+J896+J899+J901+J904+J906+J910+J912+J915+J919+J922+J925+J930+J933+J937+J942+J948+J951+J954+J957+J959+J962+J964+J966+J968+J971+J973+J976+J979+J981+J983+J985+J987+J989+J991+J993+J995+J997+J999+J1001+J1003+J1005+J1007+J1009</f>
        <v>5309500</v>
      </c>
      <c r="K891" s="20">
        <f>+K892+K896+K899+K901+K904+K906+K910+K912+K915+K919+K922+K925+K930+K933+K937+K942+K948+K951+K954+K957+K959+K962+K964+K966+K968+K971+K973+K976+K979+K981+K983+K985+K987+K989+K991+K993+K995+K997+K999+K1001+K1003+K1005+K1007+K1009</f>
        <v>5309500</v>
      </c>
      <c r="L891" s="21">
        <f t="shared" si="35"/>
        <v>100</v>
      </c>
      <c r="M891" s="21">
        <f t="shared" si="36"/>
        <v>100</v>
      </c>
    </row>
    <row r="892" spans="1:13" s="2" customFormat="1" ht="15.75">
      <c r="A892" s="22" t="s">
        <v>583</v>
      </c>
      <c r="B892" s="22"/>
      <c r="C892" s="22"/>
      <c r="D892" s="22" t="s">
        <v>356</v>
      </c>
      <c r="E892" s="22"/>
      <c r="F892" s="22" t="s">
        <v>1434</v>
      </c>
      <c r="G892" s="23">
        <f>+G893+G894+G895</f>
        <v>35000</v>
      </c>
      <c r="H892" s="23">
        <f>+H893+H894+H895</f>
        <v>100</v>
      </c>
      <c r="I892" s="23">
        <f>+I893+I894+I895</f>
        <v>100</v>
      </c>
      <c r="J892" s="23">
        <f>+J893+J894+J895</f>
        <v>50000</v>
      </c>
      <c r="K892" s="23">
        <f>+K893+K894+K895</f>
        <v>50000</v>
      </c>
      <c r="L892" s="24">
        <f t="shared" si="35"/>
        <v>100</v>
      </c>
      <c r="M892" s="24">
        <f t="shared" si="36"/>
        <v>100</v>
      </c>
    </row>
    <row r="893" spans="2:13" s="3" customFormat="1" ht="10.5">
      <c r="B893" s="19"/>
      <c r="C893" s="19"/>
      <c r="D893" s="19"/>
      <c r="E893" s="19" t="s">
        <v>697</v>
      </c>
      <c r="F893" s="19" t="s">
        <v>698</v>
      </c>
      <c r="G893" s="20">
        <v>0</v>
      </c>
      <c r="H893" s="20">
        <v>100</v>
      </c>
      <c r="I893" s="20">
        <v>100</v>
      </c>
      <c r="J893" s="20">
        <v>0</v>
      </c>
      <c r="K893" s="20">
        <v>0</v>
      </c>
      <c r="L893" s="21">
        <f t="shared" si="35"/>
        <v>100</v>
      </c>
      <c r="M893" s="21" t="str">
        <f t="shared" si="36"/>
        <v>**.**</v>
      </c>
    </row>
    <row r="894" spans="2:13" s="3" customFormat="1" ht="10.5">
      <c r="B894" s="19"/>
      <c r="C894" s="19"/>
      <c r="D894" s="19"/>
      <c r="E894" s="19" t="s">
        <v>834</v>
      </c>
      <c r="F894" s="19" t="s">
        <v>835</v>
      </c>
      <c r="G894" s="20">
        <v>35000</v>
      </c>
      <c r="H894" s="20">
        <v>0</v>
      </c>
      <c r="I894" s="20">
        <v>0</v>
      </c>
      <c r="J894" s="20">
        <v>0</v>
      </c>
      <c r="K894" s="20">
        <v>0</v>
      </c>
      <c r="L894" s="21" t="str">
        <f t="shared" si="35"/>
        <v>**.**</v>
      </c>
      <c r="M894" s="21" t="str">
        <f t="shared" si="36"/>
        <v>**.**</v>
      </c>
    </row>
    <row r="895" spans="2:13" s="3" customFormat="1" ht="10.5">
      <c r="B895" s="19"/>
      <c r="C895" s="19"/>
      <c r="D895" s="19"/>
      <c r="E895" s="19" t="s">
        <v>749</v>
      </c>
      <c r="F895" s="19" t="s">
        <v>750</v>
      </c>
      <c r="G895" s="20">
        <v>0</v>
      </c>
      <c r="H895" s="20">
        <v>0</v>
      </c>
      <c r="I895" s="20">
        <v>0</v>
      </c>
      <c r="J895" s="20">
        <v>50000</v>
      </c>
      <c r="K895" s="20">
        <v>50000</v>
      </c>
      <c r="L895" s="21" t="str">
        <f t="shared" si="35"/>
        <v>**.**</v>
      </c>
      <c r="M895" s="21">
        <f t="shared" si="36"/>
        <v>100</v>
      </c>
    </row>
    <row r="896" spans="1:13" s="2" customFormat="1" ht="15.75">
      <c r="A896" s="22" t="s">
        <v>586</v>
      </c>
      <c r="B896" s="22"/>
      <c r="C896" s="22"/>
      <c r="D896" s="22" t="s">
        <v>358</v>
      </c>
      <c r="E896" s="22"/>
      <c r="F896" s="22" t="s">
        <v>359</v>
      </c>
      <c r="G896" s="23">
        <f>+G897+G898</f>
        <v>10000</v>
      </c>
      <c r="H896" s="23">
        <f>+H897+H898</f>
        <v>5000</v>
      </c>
      <c r="I896" s="23">
        <f>+I897+I898</f>
        <v>5000</v>
      </c>
      <c r="J896" s="23">
        <f>+J897+J898</f>
        <v>100000</v>
      </c>
      <c r="K896" s="23">
        <f>+K897+K898</f>
        <v>100000</v>
      </c>
      <c r="L896" s="24">
        <f t="shared" si="35"/>
        <v>100</v>
      </c>
      <c r="M896" s="24">
        <f t="shared" si="36"/>
        <v>100</v>
      </c>
    </row>
    <row r="897" spans="2:13" s="3" customFormat="1" ht="10.5">
      <c r="B897" s="19"/>
      <c r="C897" s="19"/>
      <c r="D897" s="19"/>
      <c r="E897" s="19" t="s">
        <v>635</v>
      </c>
      <c r="F897" s="19" t="s">
        <v>636</v>
      </c>
      <c r="G897" s="20">
        <v>300</v>
      </c>
      <c r="H897" s="20">
        <v>300</v>
      </c>
      <c r="I897" s="20">
        <v>300</v>
      </c>
      <c r="J897" s="20">
        <v>0</v>
      </c>
      <c r="K897" s="20">
        <v>0</v>
      </c>
      <c r="L897" s="21">
        <f t="shared" si="35"/>
        <v>100</v>
      </c>
      <c r="M897" s="21" t="str">
        <f t="shared" si="36"/>
        <v>**.**</v>
      </c>
    </row>
    <row r="898" spans="2:13" s="3" customFormat="1" ht="10.5">
      <c r="B898" s="19"/>
      <c r="C898" s="19"/>
      <c r="D898" s="19"/>
      <c r="E898" s="19" t="s">
        <v>360</v>
      </c>
      <c r="F898" s="19" t="s">
        <v>361</v>
      </c>
      <c r="G898" s="20">
        <v>9700</v>
      </c>
      <c r="H898" s="20">
        <v>4700</v>
      </c>
      <c r="I898" s="20">
        <v>4700</v>
      </c>
      <c r="J898" s="20">
        <v>100000</v>
      </c>
      <c r="K898" s="20">
        <v>100000</v>
      </c>
      <c r="L898" s="21">
        <f t="shared" si="35"/>
        <v>100</v>
      </c>
      <c r="M898" s="21">
        <f t="shared" si="36"/>
        <v>100</v>
      </c>
    </row>
    <row r="899" spans="1:13" s="2" customFormat="1" ht="15.75">
      <c r="A899" s="22" t="s">
        <v>589</v>
      </c>
      <c r="B899" s="22"/>
      <c r="C899" s="22"/>
      <c r="D899" s="22" t="s">
        <v>363</v>
      </c>
      <c r="E899" s="22"/>
      <c r="F899" s="22" t="s">
        <v>364</v>
      </c>
      <c r="G899" s="23">
        <f>+G900</f>
        <v>25000</v>
      </c>
      <c r="H899" s="23">
        <f>+H900</f>
        <v>100000</v>
      </c>
      <c r="I899" s="23">
        <f>+I900</f>
        <v>100000</v>
      </c>
      <c r="J899" s="23">
        <f>+J900</f>
        <v>0</v>
      </c>
      <c r="K899" s="23">
        <f>+K900</f>
        <v>0</v>
      </c>
      <c r="L899" s="24">
        <f t="shared" si="35"/>
        <v>100</v>
      </c>
      <c r="M899" s="24" t="str">
        <f t="shared" si="36"/>
        <v>**.**</v>
      </c>
    </row>
    <row r="900" spans="2:13" s="3" customFormat="1" ht="10.5">
      <c r="B900" s="19"/>
      <c r="C900" s="19"/>
      <c r="D900" s="19"/>
      <c r="E900" s="19" t="s">
        <v>360</v>
      </c>
      <c r="F900" s="19" t="s">
        <v>361</v>
      </c>
      <c r="G900" s="20">
        <v>25000</v>
      </c>
      <c r="H900" s="20">
        <v>100000</v>
      </c>
      <c r="I900" s="20">
        <v>100000</v>
      </c>
      <c r="J900" s="20">
        <v>0</v>
      </c>
      <c r="K900" s="20">
        <v>0</v>
      </c>
      <c r="L900" s="21">
        <f t="shared" si="35"/>
        <v>100</v>
      </c>
      <c r="M900" s="21" t="str">
        <f t="shared" si="36"/>
        <v>**.**</v>
      </c>
    </row>
    <row r="901" spans="1:13" s="2" customFormat="1" ht="15.75">
      <c r="A901" s="22" t="s">
        <v>592</v>
      </c>
      <c r="B901" s="22"/>
      <c r="C901" s="22"/>
      <c r="D901" s="22" t="s">
        <v>366</v>
      </c>
      <c r="E901" s="22"/>
      <c r="F901" s="22" t="s">
        <v>316</v>
      </c>
      <c r="G901" s="23">
        <f>+G902+G903</f>
        <v>25000</v>
      </c>
      <c r="H901" s="23">
        <f>+H902+H903</f>
        <v>5000</v>
      </c>
      <c r="I901" s="23">
        <f>+I902+I903</f>
        <v>5000</v>
      </c>
      <c r="J901" s="23">
        <f>+J902+J903</f>
        <v>5000</v>
      </c>
      <c r="K901" s="23">
        <f>+K902+K903</f>
        <v>5000</v>
      </c>
      <c r="L901" s="24">
        <f t="shared" si="35"/>
        <v>100</v>
      </c>
      <c r="M901" s="24">
        <f t="shared" si="36"/>
        <v>100</v>
      </c>
    </row>
    <row r="902" spans="2:13" s="3" customFormat="1" ht="10.5">
      <c r="B902" s="19"/>
      <c r="C902" s="19"/>
      <c r="D902" s="19"/>
      <c r="E902" s="19" t="s">
        <v>834</v>
      </c>
      <c r="F902" s="19" t="s">
        <v>835</v>
      </c>
      <c r="G902" s="20">
        <v>0</v>
      </c>
      <c r="H902" s="20">
        <v>0</v>
      </c>
      <c r="I902" s="20">
        <v>0</v>
      </c>
      <c r="J902" s="20">
        <v>5000</v>
      </c>
      <c r="K902" s="20">
        <v>5000</v>
      </c>
      <c r="L902" s="21" t="str">
        <f t="shared" si="35"/>
        <v>**.**</v>
      </c>
      <c r="M902" s="21">
        <f t="shared" si="36"/>
        <v>100</v>
      </c>
    </row>
    <row r="903" spans="2:13" s="3" customFormat="1" ht="10.5">
      <c r="B903" s="19"/>
      <c r="C903" s="19"/>
      <c r="D903" s="19"/>
      <c r="E903" s="19" t="s">
        <v>836</v>
      </c>
      <c r="F903" s="19" t="s">
        <v>837</v>
      </c>
      <c r="G903" s="20">
        <v>25000</v>
      </c>
      <c r="H903" s="20">
        <v>5000</v>
      </c>
      <c r="I903" s="20">
        <v>5000</v>
      </c>
      <c r="J903" s="20">
        <v>0</v>
      </c>
      <c r="K903" s="20">
        <v>0</v>
      </c>
      <c r="L903" s="21">
        <f aca="true" t="shared" si="37" ref="L903:L966">IF(H903&lt;&gt;0,I903/H903*100,"**.**")</f>
        <v>100</v>
      </c>
      <c r="M903" s="21" t="str">
        <f aca="true" t="shared" si="38" ref="M903:M966">IF(J903&lt;&gt;0,K903/J903*100,"**.**")</f>
        <v>**.**</v>
      </c>
    </row>
    <row r="904" spans="1:13" s="2" customFormat="1" ht="15.75">
      <c r="A904" s="22" t="s">
        <v>595</v>
      </c>
      <c r="B904" s="22"/>
      <c r="C904" s="22"/>
      <c r="D904" s="22" t="s">
        <v>368</v>
      </c>
      <c r="E904" s="22"/>
      <c r="F904" s="22" t="s">
        <v>1435</v>
      </c>
      <c r="G904" s="23">
        <f>+G905</f>
        <v>100</v>
      </c>
      <c r="H904" s="23">
        <f>+H905</f>
        <v>100</v>
      </c>
      <c r="I904" s="23">
        <f>+I905</f>
        <v>100</v>
      </c>
      <c r="J904" s="23">
        <f>+J905</f>
        <v>100</v>
      </c>
      <c r="K904" s="23">
        <f>+K905</f>
        <v>100</v>
      </c>
      <c r="L904" s="24">
        <f t="shared" si="37"/>
        <v>100</v>
      </c>
      <c r="M904" s="24">
        <f t="shared" si="38"/>
        <v>100</v>
      </c>
    </row>
    <row r="905" spans="2:13" s="3" customFormat="1" ht="10.5">
      <c r="B905" s="19"/>
      <c r="C905" s="19"/>
      <c r="D905" s="19"/>
      <c r="E905" s="19" t="s">
        <v>982</v>
      </c>
      <c r="F905" s="19" t="s">
        <v>983</v>
      </c>
      <c r="G905" s="20">
        <v>100</v>
      </c>
      <c r="H905" s="20">
        <v>100</v>
      </c>
      <c r="I905" s="20">
        <v>100</v>
      </c>
      <c r="J905" s="20">
        <v>100</v>
      </c>
      <c r="K905" s="20">
        <v>100</v>
      </c>
      <c r="L905" s="21">
        <f t="shared" si="37"/>
        <v>100</v>
      </c>
      <c r="M905" s="21">
        <f t="shared" si="38"/>
        <v>100</v>
      </c>
    </row>
    <row r="906" spans="1:13" s="2" customFormat="1" ht="15.75">
      <c r="A906" s="22" t="s">
        <v>596</v>
      </c>
      <c r="B906" s="22"/>
      <c r="C906" s="22"/>
      <c r="D906" s="22" t="s">
        <v>370</v>
      </c>
      <c r="E906" s="22"/>
      <c r="F906" s="22" t="s">
        <v>371</v>
      </c>
      <c r="G906" s="23">
        <f>+G907+G908+G909</f>
        <v>5800</v>
      </c>
      <c r="H906" s="23">
        <f>+H907+H908+H909</f>
        <v>3800</v>
      </c>
      <c r="I906" s="23">
        <f>+I907+I908+I909</f>
        <v>3800</v>
      </c>
      <c r="J906" s="23">
        <f>+J907+J908+J909</f>
        <v>3800</v>
      </c>
      <c r="K906" s="23">
        <f>+K907+K908+K909</f>
        <v>3800</v>
      </c>
      <c r="L906" s="24">
        <f t="shared" si="37"/>
        <v>100</v>
      </c>
      <c r="M906" s="24">
        <f t="shared" si="38"/>
        <v>100</v>
      </c>
    </row>
    <row r="907" spans="2:13" s="3" customFormat="1" ht="10.5">
      <c r="B907" s="19"/>
      <c r="C907" s="19"/>
      <c r="D907" s="19"/>
      <c r="E907" s="19" t="s">
        <v>695</v>
      </c>
      <c r="F907" s="19" t="s">
        <v>696</v>
      </c>
      <c r="G907" s="20">
        <v>300</v>
      </c>
      <c r="H907" s="20">
        <v>300</v>
      </c>
      <c r="I907" s="20">
        <v>300</v>
      </c>
      <c r="J907" s="20">
        <v>0</v>
      </c>
      <c r="K907" s="20">
        <v>3800</v>
      </c>
      <c r="L907" s="21">
        <f t="shared" si="37"/>
        <v>100</v>
      </c>
      <c r="M907" s="21" t="str">
        <f t="shared" si="38"/>
        <v>**.**</v>
      </c>
    </row>
    <row r="908" spans="2:13" s="3" customFormat="1" ht="10.5">
      <c r="B908" s="19"/>
      <c r="C908" s="19"/>
      <c r="D908" s="19"/>
      <c r="E908" s="19" t="s">
        <v>834</v>
      </c>
      <c r="F908" s="19" t="s">
        <v>835</v>
      </c>
      <c r="G908" s="20">
        <v>5500</v>
      </c>
      <c r="H908" s="20">
        <v>3500</v>
      </c>
      <c r="I908" s="20">
        <v>0</v>
      </c>
      <c r="J908" s="20">
        <v>0</v>
      </c>
      <c r="K908" s="20">
        <v>0</v>
      </c>
      <c r="L908" s="21">
        <f t="shared" si="37"/>
        <v>0</v>
      </c>
      <c r="M908" s="21" t="str">
        <f t="shared" si="38"/>
        <v>**.**</v>
      </c>
    </row>
    <row r="909" spans="2:13" s="3" customFormat="1" ht="10.5">
      <c r="B909" s="19"/>
      <c r="C909" s="19"/>
      <c r="D909" s="19"/>
      <c r="E909" s="19" t="s">
        <v>753</v>
      </c>
      <c r="F909" s="19" t="s">
        <v>754</v>
      </c>
      <c r="G909" s="20">
        <v>0</v>
      </c>
      <c r="H909" s="20">
        <v>0</v>
      </c>
      <c r="I909" s="20">
        <v>3500</v>
      </c>
      <c r="J909" s="20">
        <v>3800</v>
      </c>
      <c r="K909" s="20">
        <v>0</v>
      </c>
      <c r="L909" s="21" t="str">
        <f t="shared" si="37"/>
        <v>**.**</v>
      </c>
      <c r="M909" s="21">
        <f t="shared" si="38"/>
        <v>0</v>
      </c>
    </row>
    <row r="910" spans="1:13" s="2" customFormat="1" ht="15.75">
      <c r="A910" s="22" t="s">
        <v>599</v>
      </c>
      <c r="B910" s="22"/>
      <c r="C910" s="22"/>
      <c r="D910" s="22" t="s">
        <v>373</v>
      </c>
      <c r="E910" s="22"/>
      <c r="F910" s="22" t="s">
        <v>1564</v>
      </c>
      <c r="G910" s="23">
        <f>+G911</f>
        <v>121000</v>
      </c>
      <c r="H910" s="23">
        <f>+H911</f>
        <v>121000</v>
      </c>
      <c r="I910" s="23">
        <f>+I911</f>
        <v>121000</v>
      </c>
      <c r="J910" s="23">
        <f>+J911</f>
        <v>121000</v>
      </c>
      <c r="K910" s="23">
        <f>+K911</f>
        <v>121000</v>
      </c>
      <c r="L910" s="24">
        <f t="shared" si="37"/>
        <v>100</v>
      </c>
      <c r="M910" s="24">
        <f t="shared" si="38"/>
        <v>100</v>
      </c>
    </row>
    <row r="911" spans="2:13" s="3" customFormat="1" ht="10.5">
      <c r="B911" s="19"/>
      <c r="C911" s="19"/>
      <c r="D911" s="19"/>
      <c r="E911" s="19" t="s">
        <v>834</v>
      </c>
      <c r="F911" s="19" t="s">
        <v>835</v>
      </c>
      <c r="G911" s="20">
        <v>121000</v>
      </c>
      <c r="H911" s="20">
        <v>121000</v>
      </c>
      <c r="I911" s="20">
        <v>121000</v>
      </c>
      <c r="J911" s="20">
        <v>121000</v>
      </c>
      <c r="K911" s="20">
        <v>121000</v>
      </c>
      <c r="L911" s="21">
        <f t="shared" si="37"/>
        <v>100</v>
      </c>
      <c r="M911" s="21">
        <f t="shared" si="38"/>
        <v>100</v>
      </c>
    </row>
    <row r="912" spans="1:13" s="2" customFormat="1" ht="15.75">
      <c r="A912" s="22" t="s">
        <v>604</v>
      </c>
      <c r="B912" s="22"/>
      <c r="C912" s="22"/>
      <c r="D912" s="22" t="s">
        <v>112</v>
      </c>
      <c r="E912" s="22"/>
      <c r="F912" s="22" t="s">
        <v>1436</v>
      </c>
      <c r="G912" s="23">
        <f>+G913+G914</f>
        <v>8000</v>
      </c>
      <c r="H912" s="23">
        <f>+H913+H914</f>
        <v>2000</v>
      </c>
      <c r="I912" s="23">
        <f>+I913+I914</f>
        <v>2000</v>
      </c>
      <c r="J912" s="23">
        <f>+J913+J914</f>
        <v>1000</v>
      </c>
      <c r="K912" s="23">
        <f>+K913+K914</f>
        <v>1000</v>
      </c>
      <c r="L912" s="24">
        <f t="shared" si="37"/>
        <v>100</v>
      </c>
      <c r="M912" s="24">
        <f t="shared" si="38"/>
        <v>100</v>
      </c>
    </row>
    <row r="913" spans="2:13" s="3" customFormat="1" ht="10.5">
      <c r="B913" s="19"/>
      <c r="C913" s="19"/>
      <c r="D913" s="19"/>
      <c r="E913" s="19" t="s">
        <v>834</v>
      </c>
      <c r="F913" s="19" t="s">
        <v>835</v>
      </c>
      <c r="G913" s="20">
        <v>0</v>
      </c>
      <c r="H913" s="20">
        <v>2000</v>
      </c>
      <c r="I913" s="20">
        <v>2000</v>
      </c>
      <c r="J913" s="20">
        <v>1000</v>
      </c>
      <c r="K913" s="20">
        <v>1000</v>
      </c>
      <c r="L913" s="21">
        <f t="shared" si="37"/>
        <v>100</v>
      </c>
      <c r="M913" s="21">
        <f t="shared" si="38"/>
        <v>100</v>
      </c>
    </row>
    <row r="914" spans="2:13" s="3" customFormat="1" ht="10.5">
      <c r="B914" s="19"/>
      <c r="C914" s="19"/>
      <c r="D914" s="19"/>
      <c r="E914" s="19" t="s">
        <v>836</v>
      </c>
      <c r="F914" s="19" t="s">
        <v>837</v>
      </c>
      <c r="G914" s="20">
        <v>8000</v>
      </c>
      <c r="H914" s="20">
        <v>0</v>
      </c>
      <c r="I914" s="20">
        <v>0</v>
      </c>
      <c r="J914" s="20">
        <v>0</v>
      </c>
      <c r="K914" s="20">
        <v>0</v>
      </c>
      <c r="L914" s="21" t="str">
        <f t="shared" si="37"/>
        <v>**.**</v>
      </c>
      <c r="M914" s="21" t="str">
        <f t="shared" si="38"/>
        <v>**.**</v>
      </c>
    </row>
    <row r="915" spans="1:13" s="2" customFormat="1" ht="15.75">
      <c r="A915" s="22" t="s">
        <v>616</v>
      </c>
      <c r="B915" s="22"/>
      <c r="C915" s="22"/>
      <c r="D915" s="22" t="s">
        <v>113</v>
      </c>
      <c r="E915" s="22"/>
      <c r="F915" s="22" t="s">
        <v>1543</v>
      </c>
      <c r="G915" s="23">
        <f>+G916+G917+G918</f>
        <v>3000</v>
      </c>
      <c r="H915" s="23">
        <f>+H916+H917+H918</f>
        <v>1000</v>
      </c>
      <c r="I915" s="23">
        <f>+I916+I917+I918</f>
        <v>1000</v>
      </c>
      <c r="J915" s="23">
        <f>+J916+J917+J918</f>
        <v>1000</v>
      </c>
      <c r="K915" s="23">
        <f>+K916+K917+K918</f>
        <v>1000</v>
      </c>
      <c r="L915" s="24">
        <f t="shared" si="37"/>
        <v>100</v>
      </c>
      <c r="M915" s="24">
        <f t="shared" si="38"/>
        <v>100</v>
      </c>
    </row>
    <row r="916" spans="2:13" s="3" customFormat="1" ht="10.5">
      <c r="B916" s="19"/>
      <c r="C916" s="19"/>
      <c r="D916" s="19"/>
      <c r="E916" s="19" t="s">
        <v>612</v>
      </c>
      <c r="F916" s="19" t="s">
        <v>613</v>
      </c>
      <c r="G916" s="20">
        <v>250</v>
      </c>
      <c r="H916" s="20">
        <v>0</v>
      </c>
      <c r="I916" s="20">
        <v>0</v>
      </c>
      <c r="J916" s="20">
        <v>0</v>
      </c>
      <c r="K916" s="20">
        <v>0</v>
      </c>
      <c r="L916" s="21" t="str">
        <f t="shared" si="37"/>
        <v>**.**</v>
      </c>
      <c r="M916" s="21" t="str">
        <f t="shared" si="38"/>
        <v>**.**</v>
      </c>
    </row>
    <row r="917" spans="2:13" s="3" customFormat="1" ht="10.5">
      <c r="B917" s="19"/>
      <c r="C917" s="19"/>
      <c r="D917" s="19"/>
      <c r="E917" s="19" t="s">
        <v>834</v>
      </c>
      <c r="F917" s="19" t="s">
        <v>835</v>
      </c>
      <c r="G917" s="20">
        <v>0</v>
      </c>
      <c r="H917" s="20">
        <v>1000</v>
      </c>
      <c r="I917" s="20">
        <v>0</v>
      </c>
      <c r="J917" s="20">
        <v>1000</v>
      </c>
      <c r="K917" s="20">
        <v>1000</v>
      </c>
      <c r="L917" s="21">
        <f t="shared" si="37"/>
        <v>0</v>
      </c>
      <c r="M917" s="21">
        <f t="shared" si="38"/>
        <v>100</v>
      </c>
    </row>
    <row r="918" spans="2:13" s="3" customFormat="1" ht="10.5">
      <c r="B918" s="19"/>
      <c r="C918" s="19"/>
      <c r="D918" s="19"/>
      <c r="E918" s="19" t="s">
        <v>836</v>
      </c>
      <c r="F918" s="19" t="s">
        <v>837</v>
      </c>
      <c r="G918" s="20">
        <v>2750</v>
      </c>
      <c r="H918" s="20">
        <v>0</v>
      </c>
      <c r="I918" s="20">
        <v>1000</v>
      </c>
      <c r="J918" s="20">
        <v>0</v>
      </c>
      <c r="K918" s="20">
        <v>0</v>
      </c>
      <c r="L918" s="21" t="str">
        <f t="shared" si="37"/>
        <v>**.**</v>
      </c>
      <c r="M918" s="21" t="str">
        <f t="shared" si="38"/>
        <v>**.**</v>
      </c>
    </row>
    <row r="919" spans="1:13" s="2" customFormat="1" ht="15.75">
      <c r="A919" s="22" t="s">
        <v>123</v>
      </c>
      <c r="B919" s="22"/>
      <c r="C919" s="22"/>
      <c r="D919" s="22" t="s">
        <v>376</v>
      </c>
      <c r="E919" s="22"/>
      <c r="F919" s="22" t="s">
        <v>1310</v>
      </c>
      <c r="G919" s="23">
        <f>+G920+G921</f>
        <v>4000</v>
      </c>
      <c r="H919" s="23">
        <f>+H920+H921</f>
        <v>7500</v>
      </c>
      <c r="I919" s="23">
        <f>+I920+I921</f>
        <v>7500</v>
      </c>
      <c r="J919" s="23">
        <f>+J920+J921</f>
        <v>7500</v>
      </c>
      <c r="K919" s="23">
        <f>+K920+K921</f>
        <v>7500</v>
      </c>
      <c r="L919" s="24">
        <f t="shared" si="37"/>
        <v>100</v>
      </c>
      <c r="M919" s="24">
        <f t="shared" si="38"/>
        <v>100</v>
      </c>
    </row>
    <row r="920" spans="2:13" s="3" customFormat="1" ht="10.5">
      <c r="B920" s="19"/>
      <c r="C920" s="19"/>
      <c r="D920" s="19"/>
      <c r="E920" s="19" t="s">
        <v>695</v>
      </c>
      <c r="F920" s="19" t="s">
        <v>696</v>
      </c>
      <c r="G920" s="20">
        <v>37.46</v>
      </c>
      <c r="H920" s="20">
        <v>0</v>
      </c>
      <c r="I920" s="20">
        <v>0</v>
      </c>
      <c r="J920" s="20">
        <v>0</v>
      </c>
      <c r="K920" s="20">
        <v>0</v>
      </c>
      <c r="L920" s="21" t="str">
        <f t="shared" si="37"/>
        <v>**.**</v>
      </c>
      <c r="M920" s="21" t="str">
        <f t="shared" si="38"/>
        <v>**.**</v>
      </c>
    </row>
    <row r="921" spans="2:13" s="3" customFormat="1" ht="10.5">
      <c r="B921" s="19"/>
      <c r="C921" s="19"/>
      <c r="D921" s="19"/>
      <c r="E921" s="19" t="s">
        <v>749</v>
      </c>
      <c r="F921" s="19" t="s">
        <v>750</v>
      </c>
      <c r="G921" s="20">
        <v>3962.54</v>
      </c>
      <c r="H921" s="20">
        <v>7500</v>
      </c>
      <c r="I921" s="20">
        <v>7500</v>
      </c>
      <c r="J921" s="20">
        <v>7500</v>
      </c>
      <c r="K921" s="20">
        <v>7500</v>
      </c>
      <c r="L921" s="21">
        <f t="shared" si="37"/>
        <v>100</v>
      </c>
      <c r="M921" s="21">
        <f t="shared" si="38"/>
        <v>100</v>
      </c>
    </row>
    <row r="922" spans="1:13" s="2" customFormat="1" ht="15.75">
      <c r="A922" s="22" t="s">
        <v>124</v>
      </c>
      <c r="B922" s="22"/>
      <c r="C922" s="22"/>
      <c r="D922" s="22" t="s">
        <v>114</v>
      </c>
      <c r="E922" s="22"/>
      <c r="F922" s="22" t="s">
        <v>1437</v>
      </c>
      <c r="G922" s="23">
        <f>+G923+G924</f>
        <v>1000</v>
      </c>
      <c r="H922" s="23">
        <f>+H923+H924</f>
        <v>500</v>
      </c>
      <c r="I922" s="23">
        <f>+I923+I924</f>
        <v>500</v>
      </c>
      <c r="J922" s="23">
        <f>+J923+J924</f>
        <v>500</v>
      </c>
      <c r="K922" s="23">
        <f>+K923+K924</f>
        <v>500</v>
      </c>
      <c r="L922" s="24">
        <f t="shared" si="37"/>
        <v>100</v>
      </c>
      <c r="M922" s="24">
        <f t="shared" si="38"/>
        <v>100</v>
      </c>
    </row>
    <row r="923" spans="2:13" s="3" customFormat="1" ht="10.5">
      <c r="B923" s="19"/>
      <c r="C923" s="19"/>
      <c r="D923" s="19"/>
      <c r="E923" s="19" t="s">
        <v>635</v>
      </c>
      <c r="F923" s="19" t="s">
        <v>636</v>
      </c>
      <c r="G923" s="20">
        <v>0</v>
      </c>
      <c r="H923" s="20">
        <v>500</v>
      </c>
      <c r="I923" s="20">
        <v>500</v>
      </c>
      <c r="J923" s="20">
        <v>500</v>
      </c>
      <c r="K923" s="20">
        <v>500</v>
      </c>
      <c r="L923" s="21">
        <f t="shared" si="37"/>
        <v>100</v>
      </c>
      <c r="M923" s="21">
        <f t="shared" si="38"/>
        <v>100</v>
      </c>
    </row>
    <row r="924" spans="2:13" s="3" customFormat="1" ht="10.5">
      <c r="B924" s="19"/>
      <c r="C924" s="19"/>
      <c r="D924" s="19"/>
      <c r="E924" s="19" t="s">
        <v>836</v>
      </c>
      <c r="F924" s="19" t="s">
        <v>837</v>
      </c>
      <c r="G924" s="20">
        <v>1000</v>
      </c>
      <c r="H924" s="20">
        <v>0</v>
      </c>
      <c r="I924" s="20">
        <v>0</v>
      </c>
      <c r="J924" s="20">
        <v>0</v>
      </c>
      <c r="K924" s="20">
        <v>0</v>
      </c>
      <c r="L924" s="21" t="str">
        <f t="shared" si="37"/>
        <v>**.**</v>
      </c>
      <c r="M924" s="21" t="str">
        <f t="shared" si="38"/>
        <v>**.**</v>
      </c>
    </row>
    <row r="925" spans="1:13" s="2" customFormat="1" ht="15.75">
      <c r="A925" s="22" t="s">
        <v>125</v>
      </c>
      <c r="B925" s="22"/>
      <c r="C925" s="22"/>
      <c r="D925" s="22" t="s">
        <v>378</v>
      </c>
      <c r="E925" s="22"/>
      <c r="F925" s="22" t="s">
        <v>1438</v>
      </c>
      <c r="G925" s="23">
        <f>+G926+G927+G928+G929</f>
        <v>199999.99999999997</v>
      </c>
      <c r="H925" s="23">
        <f>+H926+H927+H928+H929</f>
        <v>1487010</v>
      </c>
      <c r="I925" s="23">
        <f>+I926+I927+I928+I929</f>
        <v>1487010</v>
      </c>
      <c r="J925" s="23">
        <f>+J926+J927+J928+J929</f>
        <v>2000</v>
      </c>
      <c r="K925" s="23">
        <f>+K926+K927+K928+K929</f>
        <v>2000</v>
      </c>
      <c r="L925" s="24">
        <f t="shared" si="37"/>
        <v>100</v>
      </c>
      <c r="M925" s="24">
        <f t="shared" si="38"/>
        <v>100</v>
      </c>
    </row>
    <row r="926" spans="2:13" s="3" customFormat="1" ht="10.5">
      <c r="B926" s="19"/>
      <c r="C926" s="19"/>
      <c r="D926" s="19"/>
      <c r="E926" s="19" t="s">
        <v>612</v>
      </c>
      <c r="F926" s="19" t="s">
        <v>613</v>
      </c>
      <c r="G926" s="20">
        <v>243.34</v>
      </c>
      <c r="H926" s="20">
        <v>0</v>
      </c>
      <c r="I926" s="20">
        <v>0</v>
      </c>
      <c r="J926" s="20">
        <v>0</v>
      </c>
      <c r="K926" s="20">
        <v>0</v>
      </c>
      <c r="L926" s="21" t="str">
        <f t="shared" si="37"/>
        <v>**.**</v>
      </c>
      <c r="M926" s="21" t="str">
        <f t="shared" si="38"/>
        <v>**.**</v>
      </c>
    </row>
    <row r="927" spans="2:13" s="3" customFormat="1" ht="10.5">
      <c r="B927" s="19"/>
      <c r="C927" s="19"/>
      <c r="D927" s="19"/>
      <c r="E927" s="19" t="s">
        <v>635</v>
      </c>
      <c r="F927" s="19" t="s">
        <v>636</v>
      </c>
      <c r="G927" s="20">
        <v>1803.93</v>
      </c>
      <c r="H927" s="20">
        <v>0</v>
      </c>
      <c r="I927" s="20">
        <v>0</v>
      </c>
      <c r="J927" s="20">
        <v>0</v>
      </c>
      <c r="K927" s="20">
        <v>0</v>
      </c>
      <c r="L927" s="21" t="str">
        <f t="shared" si="37"/>
        <v>**.**</v>
      </c>
      <c r="M927" s="21" t="str">
        <f t="shared" si="38"/>
        <v>**.**</v>
      </c>
    </row>
    <row r="928" spans="2:13" s="3" customFormat="1" ht="10.5">
      <c r="B928" s="19"/>
      <c r="C928" s="19"/>
      <c r="D928" s="19"/>
      <c r="E928" s="19" t="s">
        <v>834</v>
      </c>
      <c r="F928" s="19" t="s">
        <v>835</v>
      </c>
      <c r="G928" s="20">
        <v>172261.58</v>
      </c>
      <c r="H928" s="20">
        <v>1487010</v>
      </c>
      <c r="I928" s="20">
        <v>1487010</v>
      </c>
      <c r="J928" s="20">
        <v>2000</v>
      </c>
      <c r="K928" s="20">
        <v>2000</v>
      </c>
      <c r="L928" s="21">
        <f t="shared" si="37"/>
        <v>100</v>
      </c>
      <c r="M928" s="21">
        <f t="shared" si="38"/>
        <v>100</v>
      </c>
    </row>
    <row r="929" spans="2:13" s="3" customFormat="1" ht="10.5">
      <c r="B929" s="19"/>
      <c r="C929" s="19"/>
      <c r="D929" s="19"/>
      <c r="E929" s="19" t="s">
        <v>836</v>
      </c>
      <c r="F929" s="19" t="s">
        <v>837</v>
      </c>
      <c r="G929" s="20">
        <v>25691.15</v>
      </c>
      <c r="H929" s="20">
        <v>0</v>
      </c>
      <c r="I929" s="20">
        <v>0</v>
      </c>
      <c r="J929" s="20">
        <v>0</v>
      </c>
      <c r="K929" s="20">
        <v>0</v>
      </c>
      <c r="L929" s="21" t="str">
        <f t="shared" si="37"/>
        <v>**.**</v>
      </c>
      <c r="M929" s="21" t="str">
        <f t="shared" si="38"/>
        <v>**.**</v>
      </c>
    </row>
    <row r="930" spans="1:13" s="2" customFormat="1" ht="15.75">
      <c r="A930" s="22" t="s">
        <v>126</v>
      </c>
      <c r="B930" s="22"/>
      <c r="C930" s="22"/>
      <c r="D930" s="22" t="s">
        <v>317</v>
      </c>
      <c r="E930" s="22"/>
      <c r="F930" s="22" t="s">
        <v>318</v>
      </c>
      <c r="G930" s="23">
        <f>+G931+G932</f>
        <v>22000</v>
      </c>
      <c r="H930" s="23">
        <f>+H931+H932</f>
        <v>22000</v>
      </c>
      <c r="I930" s="23">
        <f>+I931+I932</f>
        <v>22000</v>
      </c>
      <c r="J930" s="23">
        <f>+J931+J932</f>
        <v>0</v>
      </c>
      <c r="K930" s="23">
        <f>+K931+K932</f>
        <v>0</v>
      </c>
      <c r="L930" s="24">
        <f t="shared" si="37"/>
        <v>100</v>
      </c>
      <c r="M930" s="24" t="str">
        <f t="shared" si="38"/>
        <v>**.**</v>
      </c>
    </row>
    <row r="931" spans="2:13" s="3" customFormat="1" ht="10.5">
      <c r="B931" s="19"/>
      <c r="C931" s="19"/>
      <c r="D931" s="19"/>
      <c r="E931" s="19" t="s">
        <v>639</v>
      </c>
      <c r="F931" s="19" t="s">
        <v>640</v>
      </c>
      <c r="G931" s="20">
        <v>22000</v>
      </c>
      <c r="H931" s="20">
        <v>22000</v>
      </c>
      <c r="I931" s="20">
        <v>0</v>
      </c>
      <c r="J931" s="20">
        <v>0</v>
      </c>
      <c r="K931" s="20">
        <v>0</v>
      </c>
      <c r="L931" s="21">
        <f t="shared" si="37"/>
        <v>0</v>
      </c>
      <c r="M931" s="21" t="str">
        <f t="shared" si="38"/>
        <v>**.**</v>
      </c>
    </row>
    <row r="932" spans="2:13" s="3" customFormat="1" ht="10.5">
      <c r="B932" s="19"/>
      <c r="C932" s="19"/>
      <c r="D932" s="19"/>
      <c r="E932" s="19" t="s">
        <v>635</v>
      </c>
      <c r="F932" s="19" t="s">
        <v>636</v>
      </c>
      <c r="G932" s="20">
        <v>0</v>
      </c>
      <c r="H932" s="20">
        <v>0</v>
      </c>
      <c r="I932" s="20">
        <v>22000</v>
      </c>
      <c r="J932" s="20">
        <v>0</v>
      </c>
      <c r="K932" s="20">
        <v>0</v>
      </c>
      <c r="L932" s="21" t="str">
        <f t="shared" si="37"/>
        <v>**.**</v>
      </c>
      <c r="M932" s="21" t="str">
        <f t="shared" si="38"/>
        <v>**.**</v>
      </c>
    </row>
    <row r="933" spans="1:13" s="2" customFormat="1" ht="15.75">
      <c r="A933" s="22" t="s">
        <v>127</v>
      </c>
      <c r="B933" s="22"/>
      <c r="C933" s="22"/>
      <c r="D933" s="22" t="s">
        <v>380</v>
      </c>
      <c r="E933" s="22"/>
      <c r="F933" s="22" t="s">
        <v>381</v>
      </c>
      <c r="G933" s="23">
        <f>+G934+G935+G936</f>
        <v>4100</v>
      </c>
      <c r="H933" s="23">
        <f>+H934+H935+H936</f>
        <v>4300</v>
      </c>
      <c r="I933" s="23">
        <f>+I934+I935+I936</f>
        <v>4300</v>
      </c>
      <c r="J933" s="23">
        <f>+J934+J935+J936</f>
        <v>4700</v>
      </c>
      <c r="K933" s="23">
        <f>+K934+K935+K936</f>
        <v>4700</v>
      </c>
      <c r="L933" s="24">
        <f t="shared" si="37"/>
        <v>100</v>
      </c>
      <c r="M933" s="24">
        <f t="shared" si="38"/>
        <v>100</v>
      </c>
    </row>
    <row r="934" spans="2:13" s="3" customFormat="1" ht="10.5">
      <c r="B934" s="19"/>
      <c r="C934" s="19"/>
      <c r="D934" s="19"/>
      <c r="E934" s="19" t="s">
        <v>695</v>
      </c>
      <c r="F934" s="19" t="s">
        <v>696</v>
      </c>
      <c r="G934" s="20">
        <v>0</v>
      </c>
      <c r="H934" s="20">
        <v>0</v>
      </c>
      <c r="I934" s="20">
        <v>2100</v>
      </c>
      <c r="J934" s="20">
        <v>0</v>
      </c>
      <c r="K934" s="20">
        <v>0</v>
      </c>
      <c r="L934" s="21" t="str">
        <f t="shared" si="37"/>
        <v>**.**</v>
      </c>
      <c r="M934" s="21" t="str">
        <f t="shared" si="38"/>
        <v>**.**</v>
      </c>
    </row>
    <row r="935" spans="2:13" s="3" customFormat="1" ht="10.5">
      <c r="B935" s="19"/>
      <c r="C935" s="19"/>
      <c r="D935" s="19"/>
      <c r="E935" s="19" t="s">
        <v>643</v>
      </c>
      <c r="F935" s="19" t="s">
        <v>644</v>
      </c>
      <c r="G935" s="20">
        <v>2100</v>
      </c>
      <c r="H935" s="20">
        <v>2100</v>
      </c>
      <c r="I935" s="20">
        <v>0</v>
      </c>
      <c r="J935" s="20">
        <v>2700</v>
      </c>
      <c r="K935" s="20">
        <v>2700</v>
      </c>
      <c r="L935" s="21">
        <f t="shared" si="37"/>
        <v>0</v>
      </c>
      <c r="M935" s="21">
        <f t="shared" si="38"/>
        <v>100</v>
      </c>
    </row>
    <row r="936" spans="2:13" s="3" customFormat="1" ht="10.5">
      <c r="B936" s="19"/>
      <c r="C936" s="19"/>
      <c r="D936" s="19"/>
      <c r="E936" s="19" t="s">
        <v>739</v>
      </c>
      <c r="F936" s="19" t="s">
        <v>740</v>
      </c>
      <c r="G936" s="20">
        <v>2000</v>
      </c>
      <c r="H936" s="20">
        <v>2200</v>
      </c>
      <c r="I936" s="20">
        <v>2200</v>
      </c>
      <c r="J936" s="20">
        <v>2000</v>
      </c>
      <c r="K936" s="20">
        <v>2000</v>
      </c>
      <c r="L936" s="21">
        <f t="shared" si="37"/>
        <v>100</v>
      </c>
      <c r="M936" s="21">
        <f t="shared" si="38"/>
        <v>100</v>
      </c>
    </row>
    <row r="937" spans="1:13" s="2" customFormat="1" ht="15.75">
      <c r="A937" s="22" t="s">
        <v>128</v>
      </c>
      <c r="B937" s="22"/>
      <c r="C937" s="22"/>
      <c r="D937" s="22" t="s">
        <v>383</v>
      </c>
      <c r="E937" s="22"/>
      <c r="F937" s="22" t="s">
        <v>1551</v>
      </c>
      <c r="G937" s="23">
        <f>+G938+G939+G940+G941</f>
        <v>20000</v>
      </c>
      <c r="H937" s="23">
        <f>+H938+H939+H940+H941</f>
        <v>190000</v>
      </c>
      <c r="I937" s="23">
        <f>+I938+I939+I940+I941</f>
        <v>190000</v>
      </c>
      <c r="J937" s="23">
        <f>+J938+J939+J940+J941</f>
        <v>230000</v>
      </c>
      <c r="K937" s="23">
        <f>+K938+K939+K940+K941</f>
        <v>230000</v>
      </c>
      <c r="L937" s="24">
        <f t="shared" si="37"/>
        <v>100</v>
      </c>
      <c r="M937" s="24">
        <f t="shared" si="38"/>
        <v>100</v>
      </c>
    </row>
    <row r="938" spans="2:13" s="3" customFormat="1" ht="10.5">
      <c r="B938" s="19"/>
      <c r="C938" s="19"/>
      <c r="D938" s="19"/>
      <c r="E938" s="19" t="s">
        <v>612</v>
      </c>
      <c r="F938" s="19" t="s">
        <v>613</v>
      </c>
      <c r="G938" s="20">
        <v>2253.14</v>
      </c>
      <c r="H938" s="20">
        <v>0</v>
      </c>
      <c r="I938" s="20">
        <v>0</v>
      </c>
      <c r="J938" s="20">
        <v>0</v>
      </c>
      <c r="K938" s="20">
        <v>0</v>
      </c>
      <c r="L938" s="21" t="str">
        <f t="shared" si="37"/>
        <v>**.**</v>
      </c>
      <c r="M938" s="21" t="str">
        <f t="shared" si="38"/>
        <v>**.**</v>
      </c>
    </row>
    <row r="939" spans="2:13" s="3" customFormat="1" ht="10.5">
      <c r="B939" s="19"/>
      <c r="C939" s="19"/>
      <c r="D939" s="19"/>
      <c r="E939" s="19" t="s">
        <v>635</v>
      </c>
      <c r="F939" s="19" t="s">
        <v>636</v>
      </c>
      <c r="G939" s="20">
        <v>258.87</v>
      </c>
      <c r="H939" s="20">
        <v>0</v>
      </c>
      <c r="I939" s="20">
        <v>0</v>
      </c>
      <c r="J939" s="20">
        <v>0</v>
      </c>
      <c r="K939" s="20">
        <v>0</v>
      </c>
      <c r="L939" s="21" t="str">
        <f t="shared" si="37"/>
        <v>**.**</v>
      </c>
      <c r="M939" s="21" t="str">
        <f t="shared" si="38"/>
        <v>**.**</v>
      </c>
    </row>
    <row r="940" spans="2:13" s="3" customFormat="1" ht="10.5">
      <c r="B940" s="19"/>
      <c r="C940" s="19"/>
      <c r="D940" s="19"/>
      <c r="E940" s="19" t="s">
        <v>836</v>
      </c>
      <c r="F940" s="19" t="s">
        <v>837</v>
      </c>
      <c r="G940" s="20">
        <v>9825.45</v>
      </c>
      <c r="H940" s="20">
        <v>0</v>
      </c>
      <c r="I940" s="20">
        <v>0</v>
      </c>
      <c r="J940" s="20">
        <v>0</v>
      </c>
      <c r="K940" s="20">
        <v>0</v>
      </c>
      <c r="L940" s="21" t="str">
        <f t="shared" si="37"/>
        <v>**.**</v>
      </c>
      <c r="M940" s="21" t="str">
        <f t="shared" si="38"/>
        <v>**.**</v>
      </c>
    </row>
    <row r="941" spans="2:13" s="3" customFormat="1" ht="10.5">
      <c r="B941" s="19"/>
      <c r="C941" s="19"/>
      <c r="D941" s="19"/>
      <c r="E941" s="19" t="s">
        <v>360</v>
      </c>
      <c r="F941" s="19" t="s">
        <v>361</v>
      </c>
      <c r="G941" s="20">
        <v>7662.54</v>
      </c>
      <c r="H941" s="20">
        <v>190000</v>
      </c>
      <c r="I941" s="20">
        <v>190000</v>
      </c>
      <c r="J941" s="20">
        <v>230000</v>
      </c>
      <c r="K941" s="20">
        <v>230000</v>
      </c>
      <c r="L941" s="21">
        <f t="shared" si="37"/>
        <v>100</v>
      </c>
      <c r="M941" s="21">
        <f t="shared" si="38"/>
        <v>100</v>
      </c>
    </row>
    <row r="942" spans="1:13" s="2" customFormat="1" ht="15.75">
      <c r="A942" s="22" t="s">
        <v>129</v>
      </c>
      <c r="B942" s="22"/>
      <c r="C942" s="22"/>
      <c r="D942" s="22" t="s">
        <v>385</v>
      </c>
      <c r="E942" s="22"/>
      <c r="F942" s="22" t="s">
        <v>1439</v>
      </c>
      <c r="G942" s="23">
        <f>+G943+G944+G945+G946+G947</f>
        <v>110000</v>
      </c>
      <c r="H942" s="23">
        <f>+H943+H944+H945+H946+H947</f>
        <v>135000</v>
      </c>
      <c r="I942" s="23">
        <f>+I943+I944+I945+I946+I947</f>
        <v>135000</v>
      </c>
      <c r="J942" s="23">
        <f>+J943+J944+J945+J946+J947</f>
        <v>200000</v>
      </c>
      <c r="K942" s="23">
        <f>+K943+K944+K945+K946+K947</f>
        <v>200000</v>
      </c>
      <c r="L942" s="24">
        <f t="shared" si="37"/>
        <v>100</v>
      </c>
      <c r="M942" s="24">
        <f t="shared" si="38"/>
        <v>100</v>
      </c>
    </row>
    <row r="943" spans="2:13" s="3" customFormat="1" ht="10.5">
      <c r="B943" s="19"/>
      <c r="C943" s="19"/>
      <c r="D943" s="19"/>
      <c r="E943" s="19" t="s">
        <v>612</v>
      </c>
      <c r="F943" s="19" t="s">
        <v>613</v>
      </c>
      <c r="G943" s="20">
        <v>1136.22</v>
      </c>
      <c r="H943" s="20">
        <v>0</v>
      </c>
      <c r="I943" s="20">
        <v>0</v>
      </c>
      <c r="J943" s="20">
        <v>0</v>
      </c>
      <c r="K943" s="20">
        <v>0</v>
      </c>
      <c r="L943" s="21" t="str">
        <f t="shared" si="37"/>
        <v>**.**</v>
      </c>
      <c r="M943" s="21" t="str">
        <f t="shared" si="38"/>
        <v>**.**</v>
      </c>
    </row>
    <row r="944" spans="2:13" s="3" customFormat="1" ht="10.5">
      <c r="B944" s="19"/>
      <c r="C944" s="19"/>
      <c r="D944" s="19"/>
      <c r="E944" s="19" t="s">
        <v>635</v>
      </c>
      <c r="F944" s="19" t="s">
        <v>636</v>
      </c>
      <c r="G944" s="20">
        <v>4203.08</v>
      </c>
      <c r="H944" s="20">
        <v>0</v>
      </c>
      <c r="I944" s="20">
        <v>0</v>
      </c>
      <c r="J944" s="20">
        <v>0</v>
      </c>
      <c r="K944" s="20">
        <v>0</v>
      </c>
      <c r="L944" s="21" t="str">
        <f t="shared" si="37"/>
        <v>**.**</v>
      </c>
      <c r="M944" s="21" t="str">
        <f t="shared" si="38"/>
        <v>**.**</v>
      </c>
    </row>
    <row r="945" spans="2:13" s="3" customFormat="1" ht="10.5">
      <c r="B945" s="19"/>
      <c r="C945" s="19"/>
      <c r="D945" s="19"/>
      <c r="E945" s="19" t="s">
        <v>47</v>
      </c>
      <c r="F945" s="19" t="s">
        <v>48</v>
      </c>
      <c r="G945" s="20">
        <v>60450</v>
      </c>
      <c r="H945" s="20">
        <v>0</v>
      </c>
      <c r="I945" s="20">
        <v>0</v>
      </c>
      <c r="J945" s="20">
        <v>0</v>
      </c>
      <c r="K945" s="20">
        <v>0</v>
      </c>
      <c r="L945" s="21" t="str">
        <f t="shared" si="37"/>
        <v>**.**</v>
      </c>
      <c r="M945" s="21" t="str">
        <f t="shared" si="38"/>
        <v>**.**</v>
      </c>
    </row>
    <row r="946" spans="2:13" s="3" customFormat="1" ht="10.5">
      <c r="B946" s="19"/>
      <c r="C946" s="19"/>
      <c r="D946" s="19"/>
      <c r="E946" s="19" t="s">
        <v>836</v>
      </c>
      <c r="F946" s="19" t="s">
        <v>837</v>
      </c>
      <c r="G946" s="20">
        <v>6600</v>
      </c>
      <c r="H946" s="20">
        <v>0</v>
      </c>
      <c r="I946" s="20">
        <v>0</v>
      </c>
      <c r="J946" s="20">
        <v>0</v>
      </c>
      <c r="K946" s="20">
        <v>0</v>
      </c>
      <c r="L946" s="21" t="str">
        <f t="shared" si="37"/>
        <v>**.**</v>
      </c>
      <c r="M946" s="21" t="str">
        <f t="shared" si="38"/>
        <v>**.**</v>
      </c>
    </row>
    <row r="947" spans="2:13" s="3" customFormat="1" ht="10.5">
      <c r="B947" s="19"/>
      <c r="C947" s="19"/>
      <c r="D947" s="19"/>
      <c r="E947" s="19" t="s">
        <v>360</v>
      </c>
      <c r="F947" s="19" t="s">
        <v>361</v>
      </c>
      <c r="G947" s="20">
        <v>37610.7</v>
      </c>
      <c r="H947" s="20">
        <v>135000</v>
      </c>
      <c r="I947" s="20">
        <v>135000</v>
      </c>
      <c r="J947" s="20">
        <v>200000</v>
      </c>
      <c r="K947" s="20">
        <v>200000</v>
      </c>
      <c r="L947" s="21">
        <f t="shared" si="37"/>
        <v>100</v>
      </c>
      <c r="M947" s="21">
        <f t="shared" si="38"/>
        <v>100</v>
      </c>
    </row>
    <row r="948" spans="1:13" s="2" customFormat="1" ht="15.75">
      <c r="A948" s="22" t="s">
        <v>130</v>
      </c>
      <c r="B948" s="22"/>
      <c r="C948" s="22"/>
      <c r="D948" s="22" t="s">
        <v>387</v>
      </c>
      <c r="E948" s="22"/>
      <c r="F948" s="22" t="s">
        <v>1440</v>
      </c>
      <c r="G948" s="23">
        <f>+G949+G950</f>
        <v>160000</v>
      </c>
      <c r="H948" s="23">
        <f>+H949+H950</f>
        <v>1000</v>
      </c>
      <c r="I948" s="23">
        <f>+I949+I950</f>
        <v>1000</v>
      </c>
      <c r="J948" s="23">
        <f>+J949+J950</f>
        <v>1000</v>
      </c>
      <c r="K948" s="23">
        <f>+K949+K950</f>
        <v>1000</v>
      </c>
      <c r="L948" s="24">
        <f t="shared" si="37"/>
        <v>100</v>
      </c>
      <c r="M948" s="24">
        <f t="shared" si="38"/>
        <v>100</v>
      </c>
    </row>
    <row r="949" spans="2:13" s="3" customFormat="1" ht="10.5">
      <c r="B949" s="19"/>
      <c r="C949" s="19"/>
      <c r="D949" s="19"/>
      <c r="E949" s="19" t="s">
        <v>836</v>
      </c>
      <c r="F949" s="19" t="s">
        <v>837</v>
      </c>
      <c r="G949" s="20">
        <v>3600</v>
      </c>
      <c r="H949" s="20">
        <v>0</v>
      </c>
      <c r="I949" s="20">
        <v>0</v>
      </c>
      <c r="J949" s="20">
        <v>0</v>
      </c>
      <c r="K949" s="20">
        <v>0</v>
      </c>
      <c r="L949" s="21" t="str">
        <f t="shared" si="37"/>
        <v>**.**</v>
      </c>
      <c r="M949" s="21" t="str">
        <f t="shared" si="38"/>
        <v>**.**</v>
      </c>
    </row>
    <row r="950" spans="2:13" s="3" customFormat="1" ht="10.5">
      <c r="B950" s="19"/>
      <c r="C950" s="19"/>
      <c r="D950" s="19"/>
      <c r="E950" s="19" t="s">
        <v>360</v>
      </c>
      <c r="F950" s="19" t="s">
        <v>361</v>
      </c>
      <c r="G950" s="20">
        <v>156400</v>
      </c>
      <c r="H950" s="20">
        <v>1000</v>
      </c>
      <c r="I950" s="20">
        <v>1000</v>
      </c>
      <c r="J950" s="20">
        <v>1000</v>
      </c>
      <c r="K950" s="20">
        <v>1000</v>
      </c>
      <c r="L950" s="21">
        <f t="shared" si="37"/>
        <v>100</v>
      </c>
      <c r="M950" s="21">
        <f t="shared" si="38"/>
        <v>100</v>
      </c>
    </row>
    <row r="951" spans="1:13" s="2" customFormat="1" ht="15.75">
      <c r="A951" s="22" t="s">
        <v>131</v>
      </c>
      <c r="B951" s="22"/>
      <c r="C951" s="22"/>
      <c r="D951" s="22" t="s">
        <v>389</v>
      </c>
      <c r="E951" s="22"/>
      <c r="F951" s="22" t="s">
        <v>1224</v>
      </c>
      <c r="G951" s="23">
        <f>+G952+G953</f>
        <v>10000</v>
      </c>
      <c r="H951" s="23">
        <f>+H952+H953</f>
        <v>5000</v>
      </c>
      <c r="I951" s="23">
        <f>+I952+I953</f>
        <v>5000</v>
      </c>
      <c r="J951" s="23">
        <f>+J952+J953</f>
        <v>30000</v>
      </c>
      <c r="K951" s="23">
        <f>+K952+K953</f>
        <v>30000</v>
      </c>
      <c r="L951" s="24">
        <f t="shared" si="37"/>
        <v>100</v>
      </c>
      <c r="M951" s="24">
        <f t="shared" si="38"/>
        <v>100</v>
      </c>
    </row>
    <row r="952" spans="2:13" s="3" customFormat="1" ht="10.5">
      <c r="B952" s="19"/>
      <c r="C952" s="19"/>
      <c r="D952" s="19"/>
      <c r="E952" s="19" t="s">
        <v>635</v>
      </c>
      <c r="F952" s="19" t="s">
        <v>636</v>
      </c>
      <c r="G952" s="20">
        <v>5940</v>
      </c>
      <c r="H952" s="20">
        <v>5000</v>
      </c>
      <c r="I952" s="20">
        <v>5000</v>
      </c>
      <c r="J952" s="20">
        <v>30000</v>
      </c>
      <c r="K952" s="20">
        <v>30000</v>
      </c>
      <c r="L952" s="21">
        <f t="shared" si="37"/>
        <v>100</v>
      </c>
      <c r="M952" s="21">
        <f t="shared" si="38"/>
        <v>100</v>
      </c>
    </row>
    <row r="953" spans="2:13" s="3" customFormat="1" ht="10.5">
      <c r="B953" s="19"/>
      <c r="C953" s="19"/>
      <c r="D953" s="19"/>
      <c r="E953" s="19" t="s">
        <v>836</v>
      </c>
      <c r="F953" s="19" t="s">
        <v>837</v>
      </c>
      <c r="G953" s="20">
        <v>4060</v>
      </c>
      <c r="H953" s="20">
        <v>0</v>
      </c>
      <c r="I953" s="20">
        <v>0</v>
      </c>
      <c r="J953" s="20">
        <v>0</v>
      </c>
      <c r="K953" s="20">
        <v>0</v>
      </c>
      <c r="L953" s="21" t="str">
        <f t="shared" si="37"/>
        <v>**.**</v>
      </c>
      <c r="M953" s="21" t="str">
        <f t="shared" si="38"/>
        <v>**.**</v>
      </c>
    </row>
    <row r="954" spans="1:13" s="2" customFormat="1" ht="15.75">
      <c r="A954" s="22" t="s">
        <v>132</v>
      </c>
      <c r="B954" s="22"/>
      <c r="C954" s="22"/>
      <c r="D954" s="22" t="s">
        <v>391</v>
      </c>
      <c r="E954" s="22"/>
      <c r="F954" s="22" t="s">
        <v>1544</v>
      </c>
      <c r="G954" s="23">
        <f>+G955+G956</f>
        <v>10000</v>
      </c>
      <c r="H954" s="23">
        <f>+H955+H956</f>
        <v>60000</v>
      </c>
      <c r="I954" s="23">
        <f>+I955+I956</f>
        <v>60000</v>
      </c>
      <c r="J954" s="23">
        <f>+J955+J956</f>
        <v>1000</v>
      </c>
      <c r="K954" s="23">
        <f>+K955+K956</f>
        <v>1000</v>
      </c>
      <c r="L954" s="24">
        <f t="shared" si="37"/>
        <v>100</v>
      </c>
      <c r="M954" s="24">
        <f t="shared" si="38"/>
        <v>100</v>
      </c>
    </row>
    <row r="955" spans="2:13" s="3" customFormat="1" ht="10.5">
      <c r="B955" s="19"/>
      <c r="C955" s="19"/>
      <c r="D955" s="19"/>
      <c r="E955" s="19" t="s">
        <v>836</v>
      </c>
      <c r="F955" s="19" t="s">
        <v>837</v>
      </c>
      <c r="G955" s="20">
        <v>3800</v>
      </c>
      <c r="H955" s="20">
        <v>0</v>
      </c>
      <c r="I955" s="20">
        <v>0</v>
      </c>
      <c r="J955" s="20">
        <v>0</v>
      </c>
      <c r="K955" s="20">
        <v>0</v>
      </c>
      <c r="L955" s="21" t="str">
        <f t="shared" si="37"/>
        <v>**.**</v>
      </c>
      <c r="M955" s="21" t="str">
        <f t="shared" si="38"/>
        <v>**.**</v>
      </c>
    </row>
    <row r="956" spans="2:13" s="3" customFormat="1" ht="10.5">
      <c r="B956" s="19"/>
      <c r="C956" s="19"/>
      <c r="D956" s="19"/>
      <c r="E956" s="19" t="s">
        <v>360</v>
      </c>
      <c r="F956" s="19" t="s">
        <v>361</v>
      </c>
      <c r="G956" s="20">
        <v>6200</v>
      </c>
      <c r="H956" s="20">
        <v>60000</v>
      </c>
      <c r="I956" s="20">
        <v>60000</v>
      </c>
      <c r="J956" s="20">
        <v>1000</v>
      </c>
      <c r="K956" s="20">
        <v>1000</v>
      </c>
      <c r="L956" s="21">
        <f t="shared" si="37"/>
        <v>100</v>
      </c>
      <c r="M956" s="21">
        <f t="shared" si="38"/>
        <v>100</v>
      </c>
    </row>
    <row r="957" spans="1:13" s="2" customFormat="1" ht="15.75">
      <c r="A957" s="22" t="s">
        <v>133</v>
      </c>
      <c r="B957" s="22"/>
      <c r="C957" s="22"/>
      <c r="D957" s="22" t="s">
        <v>393</v>
      </c>
      <c r="E957" s="22"/>
      <c r="F957" s="22" t="s">
        <v>1545</v>
      </c>
      <c r="G957" s="23">
        <f>+G958</f>
        <v>1000</v>
      </c>
      <c r="H957" s="23">
        <f>+H958</f>
        <v>100</v>
      </c>
      <c r="I957" s="23">
        <f>+I958</f>
        <v>100</v>
      </c>
      <c r="J957" s="23">
        <f>+J958</f>
        <v>100</v>
      </c>
      <c r="K957" s="23">
        <f>+K958</f>
        <v>100</v>
      </c>
      <c r="L957" s="24">
        <f t="shared" si="37"/>
        <v>100</v>
      </c>
      <c r="M957" s="24">
        <f t="shared" si="38"/>
        <v>100</v>
      </c>
    </row>
    <row r="958" spans="2:13" s="3" customFormat="1" ht="10.5">
      <c r="B958" s="19"/>
      <c r="C958" s="19"/>
      <c r="D958" s="19"/>
      <c r="E958" s="19" t="s">
        <v>360</v>
      </c>
      <c r="F958" s="19" t="s">
        <v>361</v>
      </c>
      <c r="G958" s="20">
        <v>1000</v>
      </c>
      <c r="H958" s="20">
        <v>100</v>
      </c>
      <c r="I958" s="20">
        <v>100</v>
      </c>
      <c r="J958" s="20">
        <v>100</v>
      </c>
      <c r="K958" s="20">
        <v>100</v>
      </c>
      <c r="L958" s="21">
        <f t="shared" si="37"/>
        <v>100</v>
      </c>
      <c r="M958" s="21">
        <f t="shared" si="38"/>
        <v>100</v>
      </c>
    </row>
    <row r="959" spans="1:13" s="2" customFormat="1" ht="15.75">
      <c r="A959" s="22" t="s">
        <v>134</v>
      </c>
      <c r="B959" s="22"/>
      <c r="C959" s="22"/>
      <c r="D959" s="22" t="s">
        <v>395</v>
      </c>
      <c r="E959" s="22"/>
      <c r="F959" s="22" t="s">
        <v>1441</v>
      </c>
      <c r="G959" s="23">
        <f>+G960+G961</f>
        <v>200000</v>
      </c>
      <c r="H959" s="23">
        <f>+H960+H961</f>
        <v>1100000</v>
      </c>
      <c r="I959" s="23">
        <f>+I960+I961</f>
        <v>1100000</v>
      </c>
      <c r="J959" s="23">
        <f>+J960+J961</f>
        <v>2000</v>
      </c>
      <c r="K959" s="23">
        <f>+K960+K961</f>
        <v>2000</v>
      </c>
      <c r="L959" s="24">
        <f t="shared" si="37"/>
        <v>100</v>
      </c>
      <c r="M959" s="24">
        <f t="shared" si="38"/>
        <v>100</v>
      </c>
    </row>
    <row r="960" spans="2:13" s="3" customFormat="1" ht="10.5">
      <c r="B960" s="19"/>
      <c r="C960" s="19"/>
      <c r="D960" s="19"/>
      <c r="E960" s="19" t="s">
        <v>836</v>
      </c>
      <c r="F960" s="19" t="s">
        <v>837</v>
      </c>
      <c r="G960" s="20">
        <v>8606.66</v>
      </c>
      <c r="H960" s="20">
        <v>0</v>
      </c>
      <c r="I960" s="20">
        <v>0</v>
      </c>
      <c r="J960" s="20">
        <v>0</v>
      </c>
      <c r="K960" s="20">
        <v>0</v>
      </c>
      <c r="L960" s="21" t="str">
        <f t="shared" si="37"/>
        <v>**.**</v>
      </c>
      <c r="M960" s="21" t="str">
        <f t="shared" si="38"/>
        <v>**.**</v>
      </c>
    </row>
    <row r="961" spans="2:13" s="3" customFormat="1" ht="10.5">
      <c r="B961" s="19"/>
      <c r="C961" s="19"/>
      <c r="D961" s="19"/>
      <c r="E961" s="19" t="s">
        <v>360</v>
      </c>
      <c r="F961" s="19" t="s">
        <v>361</v>
      </c>
      <c r="G961" s="20">
        <v>191393.34</v>
      </c>
      <c r="H961" s="20">
        <v>1100000</v>
      </c>
      <c r="I961" s="20">
        <v>1100000</v>
      </c>
      <c r="J961" s="20">
        <v>2000</v>
      </c>
      <c r="K961" s="20">
        <v>2000</v>
      </c>
      <c r="L961" s="21">
        <f t="shared" si="37"/>
        <v>100</v>
      </c>
      <c r="M961" s="21">
        <f t="shared" si="38"/>
        <v>100</v>
      </c>
    </row>
    <row r="962" spans="1:13" s="2" customFormat="1" ht="15.75">
      <c r="A962" s="22" t="s">
        <v>135</v>
      </c>
      <c r="B962" s="22"/>
      <c r="C962" s="22"/>
      <c r="D962" s="22" t="s">
        <v>397</v>
      </c>
      <c r="E962" s="22"/>
      <c r="F962" s="22" t="s">
        <v>1442</v>
      </c>
      <c r="G962" s="23">
        <f>+G963</f>
        <v>15000</v>
      </c>
      <c r="H962" s="23">
        <f>+H963</f>
        <v>30000</v>
      </c>
      <c r="I962" s="23">
        <f>+I963</f>
        <v>30000</v>
      </c>
      <c r="J962" s="23">
        <f>+J963</f>
        <v>2906800</v>
      </c>
      <c r="K962" s="23">
        <f>+K963</f>
        <v>2906800</v>
      </c>
      <c r="L962" s="24">
        <f t="shared" si="37"/>
        <v>100</v>
      </c>
      <c r="M962" s="24">
        <f t="shared" si="38"/>
        <v>100</v>
      </c>
    </row>
    <row r="963" spans="2:13" s="3" customFormat="1" ht="10.5">
      <c r="B963" s="19"/>
      <c r="C963" s="19"/>
      <c r="D963" s="19"/>
      <c r="E963" s="19" t="s">
        <v>360</v>
      </c>
      <c r="F963" s="19" t="s">
        <v>361</v>
      </c>
      <c r="G963" s="20">
        <v>15000</v>
      </c>
      <c r="H963" s="20">
        <v>30000</v>
      </c>
      <c r="I963" s="20">
        <v>30000</v>
      </c>
      <c r="J963" s="20">
        <v>2906800</v>
      </c>
      <c r="K963" s="20">
        <v>2906800</v>
      </c>
      <c r="L963" s="21">
        <f t="shared" si="37"/>
        <v>100</v>
      </c>
      <c r="M963" s="21">
        <f t="shared" si="38"/>
        <v>100</v>
      </c>
    </row>
    <row r="964" spans="1:13" s="2" customFormat="1" ht="15.75">
      <c r="A964" s="22" t="s">
        <v>136</v>
      </c>
      <c r="B964" s="22"/>
      <c r="C964" s="22"/>
      <c r="D964" s="22" t="s">
        <v>115</v>
      </c>
      <c r="E964" s="22"/>
      <c r="F964" s="22" t="s">
        <v>1443</v>
      </c>
      <c r="G964" s="23">
        <f>+G965</f>
        <v>500000</v>
      </c>
      <c r="H964" s="23">
        <f>+H965</f>
        <v>270000</v>
      </c>
      <c r="I964" s="23">
        <f>+I965</f>
        <v>270000</v>
      </c>
      <c r="J964" s="23">
        <f>+J965</f>
        <v>200000</v>
      </c>
      <c r="K964" s="23">
        <f>+K965</f>
        <v>200000</v>
      </c>
      <c r="L964" s="24">
        <f t="shared" si="37"/>
        <v>100</v>
      </c>
      <c r="M964" s="24">
        <f t="shared" si="38"/>
        <v>100</v>
      </c>
    </row>
    <row r="965" spans="2:13" s="3" customFormat="1" ht="10.5">
      <c r="B965" s="19"/>
      <c r="C965" s="19"/>
      <c r="D965" s="19"/>
      <c r="E965" s="19" t="s">
        <v>749</v>
      </c>
      <c r="F965" s="19" t="s">
        <v>750</v>
      </c>
      <c r="G965" s="20">
        <v>500000</v>
      </c>
      <c r="H965" s="20">
        <v>270000</v>
      </c>
      <c r="I965" s="20">
        <v>270000</v>
      </c>
      <c r="J965" s="20">
        <v>200000</v>
      </c>
      <c r="K965" s="20">
        <v>200000</v>
      </c>
      <c r="L965" s="21">
        <f t="shared" si="37"/>
        <v>100</v>
      </c>
      <c r="M965" s="21">
        <f t="shared" si="38"/>
        <v>100</v>
      </c>
    </row>
    <row r="966" spans="1:13" s="2" customFormat="1" ht="15.75">
      <c r="A966" s="22" t="s">
        <v>137</v>
      </c>
      <c r="B966" s="22"/>
      <c r="C966" s="22"/>
      <c r="D966" s="22" t="s">
        <v>116</v>
      </c>
      <c r="E966" s="22"/>
      <c r="F966" s="22" t="s">
        <v>1444</v>
      </c>
      <c r="G966" s="23">
        <f>+G967</f>
        <v>130000</v>
      </c>
      <c r="H966" s="23">
        <f>+H967</f>
        <v>135000</v>
      </c>
      <c r="I966" s="23">
        <f>+I967</f>
        <v>135000</v>
      </c>
      <c r="J966" s="23">
        <f>+J967</f>
        <v>330000</v>
      </c>
      <c r="K966" s="23">
        <f>+K967</f>
        <v>330000</v>
      </c>
      <c r="L966" s="24">
        <f t="shared" si="37"/>
        <v>100</v>
      </c>
      <c r="M966" s="24">
        <f t="shared" si="38"/>
        <v>100</v>
      </c>
    </row>
    <row r="967" spans="2:13" s="3" customFormat="1" ht="10.5">
      <c r="B967" s="19"/>
      <c r="C967" s="19"/>
      <c r="D967" s="19"/>
      <c r="E967" s="19" t="s">
        <v>360</v>
      </c>
      <c r="F967" s="19" t="s">
        <v>361</v>
      </c>
      <c r="G967" s="20">
        <v>130000</v>
      </c>
      <c r="H967" s="20">
        <v>135000</v>
      </c>
      <c r="I967" s="20">
        <v>135000</v>
      </c>
      <c r="J967" s="20">
        <v>330000</v>
      </c>
      <c r="K967" s="20">
        <v>330000</v>
      </c>
      <c r="L967" s="21">
        <f aca="true" t="shared" si="39" ref="L967:L1030">IF(H967&lt;&gt;0,I967/H967*100,"**.**")</f>
        <v>100</v>
      </c>
      <c r="M967" s="21">
        <f aca="true" t="shared" si="40" ref="M967:M1030">IF(J967&lt;&gt;0,K967/J967*100,"**.**")</f>
        <v>100</v>
      </c>
    </row>
    <row r="968" spans="1:13" s="2" customFormat="1" ht="15.75">
      <c r="A968" s="22" t="s">
        <v>138</v>
      </c>
      <c r="B968" s="22"/>
      <c r="C968" s="22"/>
      <c r="D968" s="22" t="s">
        <v>1292</v>
      </c>
      <c r="E968" s="22"/>
      <c r="F968" s="22" t="s">
        <v>1293</v>
      </c>
      <c r="G968" s="23">
        <f>+G969+G970</f>
        <v>0</v>
      </c>
      <c r="H968" s="23">
        <f>+H969+H970</f>
        <v>5000</v>
      </c>
      <c r="I968" s="23">
        <f>+I969+I970</f>
        <v>5000</v>
      </c>
      <c r="J968" s="23">
        <f>+J969+J970</f>
        <v>10000</v>
      </c>
      <c r="K968" s="23">
        <f>+K969+K970</f>
        <v>10000</v>
      </c>
      <c r="L968" s="24">
        <f t="shared" si="39"/>
        <v>100</v>
      </c>
      <c r="M968" s="24">
        <f t="shared" si="40"/>
        <v>100</v>
      </c>
    </row>
    <row r="969" spans="2:13" s="3" customFormat="1" ht="10.5">
      <c r="B969" s="19"/>
      <c r="C969" s="19"/>
      <c r="D969" s="19"/>
      <c r="E969" s="19" t="s">
        <v>749</v>
      </c>
      <c r="F969" s="19" t="s">
        <v>750</v>
      </c>
      <c r="G969" s="20">
        <v>0</v>
      </c>
      <c r="H969" s="20">
        <v>0</v>
      </c>
      <c r="I969" s="20">
        <v>0</v>
      </c>
      <c r="J969" s="20">
        <v>10000</v>
      </c>
      <c r="K969" s="20">
        <v>10000</v>
      </c>
      <c r="L969" s="21" t="str">
        <f t="shared" si="39"/>
        <v>**.**</v>
      </c>
      <c r="M969" s="21">
        <f t="shared" si="40"/>
        <v>100</v>
      </c>
    </row>
    <row r="970" spans="2:13" s="3" customFormat="1" ht="10.5">
      <c r="B970" s="19"/>
      <c r="C970" s="19"/>
      <c r="D970" s="19"/>
      <c r="E970" s="19" t="s">
        <v>836</v>
      </c>
      <c r="F970" s="19" t="s">
        <v>837</v>
      </c>
      <c r="G970" s="20">
        <v>0</v>
      </c>
      <c r="H970" s="20">
        <v>5000</v>
      </c>
      <c r="I970" s="20">
        <v>5000</v>
      </c>
      <c r="J970" s="20">
        <v>0</v>
      </c>
      <c r="K970" s="20">
        <v>0</v>
      </c>
      <c r="L970" s="21">
        <f t="shared" si="39"/>
        <v>100</v>
      </c>
      <c r="M970" s="21" t="str">
        <f t="shared" si="40"/>
        <v>**.**</v>
      </c>
    </row>
    <row r="971" spans="1:13" s="2" customFormat="1" ht="15.75">
      <c r="A971" s="22" t="s">
        <v>139</v>
      </c>
      <c r="B971" s="22"/>
      <c r="C971" s="22"/>
      <c r="D971" s="22" t="s">
        <v>1225</v>
      </c>
      <c r="E971" s="22"/>
      <c r="F971" s="22" t="s">
        <v>1445</v>
      </c>
      <c r="G971" s="23">
        <f>+G972</f>
        <v>0</v>
      </c>
      <c r="H971" s="23">
        <f>+H972</f>
        <v>2000</v>
      </c>
      <c r="I971" s="23">
        <f>+I972</f>
        <v>2000</v>
      </c>
      <c r="J971" s="23">
        <f>+J972</f>
        <v>20000</v>
      </c>
      <c r="K971" s="23">
        <f>+K972</f>
        <v>20000</v>
      </c>
      <c r="L971" s="24">
        <f t="shared" si="39"/>
        <v>100</v>
      </c>
      <c r="M971" s="24">
        <f t="shared" si="40"/>
        <v>100</v>
      </c>
    </row>
    <row r="972" spans="2:13" s="3" customFormat="1" ht="10.5">
      <c r="B972" s="19"/>
      <c r="C972" s="19"/>
      <c r="D972" s="19"/>
      <c r="E972" s="19" t="s">
        <v>834</v>
      </c>
      <c r="F972" s="19" t="s">
        <v>835</v>
      </c>
      <c r="G972" s="20">
        <v>0</v>
      </c>
      <c r="H972" s="20">
        <v>2000</v>
      </c>
      <c r="I972" s="20">
        <v>2000</v>
      </c>
      <c r="J972" s="20">
        <v>20000</v>
      </c>
      <c r="K972" s="20">
        <v>20000</v>
      </c>
      <c r="L972" s="21">
        <f t="shared" si="39"/>
        <v>100</v>
      </c>
      <c r="M972" s="21">
        <f t="shared" si="40"/>
        <v>100</v>
      </c>
    </row>
    <row r="973" spans="1:13" s="2" customFormat="1" ht="15.75">
      <c r="A973" s="22" t="s">
        <v>140</v>
      </c>
      <c r="B973" s="22"/>
      <c r="C973" s="22"/>
      <c r="D973" s="22" t="s">
        <v>1294</v>
      </c>
      <c r="E973" s="22"/>
      <c r="F973" s="22" t="s">
        <v>1295</v>
      </c>
      <c r="G973" s="23">
        <f>+G974+G975</f>
        <v>0</v>
      </c>
      <c r="H973" s="23">
        <f>+H974+H975</f>
        <v>5000</v>
      </c>
      <c r="I973" s="23">
        <f>+I974+I975</f>
        <v>5000</v>
      </c>
      <c r="J973" s="23">
        <f>+J974+J975</f>
        <v>9000</v>
      </c>
      <c r="K973" s="23">
        <f>+K974+K975</f>
        <v>9000</v>
      </c>
      <c r="L973" s="24">
        <f t="shared" si="39"/>
        <v>100</v>
      </c>
      <c r="M973" s="24">
        <f t="shared" si="40"/>
        <v>100</v>
      </c>
    </row>
    <row r="974" spans="2:13" s="3" customFormat="1" ht="10.5">
      <c r="B974" s="19"/>
      <c r="C974" s="19"/>
      <c r="D974" s="19"/>
      <c r="E974" s="19" t="s">
        <v>47</v>
      </c>
      <c r="F974" s="19" t="s">
        <v>48</v>
      </c>
      <c r="G974" s="20">
        <v>0</v>
      </c>
      <c r="H974" s="20">
        <v>0</v>
      </c>
      <c r="I974" s="20">
        <v>0</v>
      </c>
      <c r="J974" s="20">
        <v>9000</v>
      </c>
      <c r="K974" s="20">
        <v>9000</v>
      </c>
      <c r="L974" s="21" t="str">
        <f t="shared" si="39"/>
        <v>**.**</v>
      </c>
      <c r="M974" s="21">
        <f t="shared" si="40"/>
        <v>100</v>
      </c>
    </row>
    <row r="975" spans="2:13" s="3" customFormat="1" ht="10.5">
      <c r="B975" s="19"/>
      <c r="C975" s="19"/>
      <c r="D975" s="19"/>
      <c r="E975" s="19" t="s">
        <v>836</v>
      </c>
      <c r="F975" s="19" t="s">
        <v>837</v>
      </c>
      <c r="G975" s="20">
        <v>0</v>
      </c>
      <c r="H975" s="20">
        <v>5000</v>
      </c>
      <c r="I975" s="20">
        <v>5000</v>
      </c>
      <c r="J975" s="20">
        <v>0</v>
      </c>
      <c r="K975" s="20">
        <v>0</v>
      </c>
      <c r="L975" s="21">
        <f t="shared" si="39"/>
        <v>100</v>
      </c>
      <c r="M975" s="21" t="str">
        <f t="shared" si="40"/>
        <v>**.**</v>
      </c>
    </row>
    <row r="976" spans="1:13" s="2" customFormat="1" ht="15.75">
      <c r="A976" s="22" t="s">
        <v>141</v>
      </c>
      <c r="B976" s="22"/>
      <c r="C976" s="22"/>
      <c r="D976" s="22" t="s">
        <v>1226</v>
      </c>
      <c r="E976" s="22"/>
      <c r="F976" s="22" t="s">
        <v>1446</v>
      </c>
      <c r="G976" s="23">
        <f>+G977+G978</f>
        <v>0</v>
      </c>
      <c r="H976" s="23">
        <f>+H977+H978</f>
        <v>2000</v>
      </c>
      <c r="I976" s="23">
        <f>+I977+I978</f>
        <v>2000</v>
      </c>
      <c r="J976" s="23">
        <f>+J977+J978</f>
        <v>20000</v>
      </c>
      <c r="K976" s="23">
        <f>+K977+K978</f>
        <v>20000</v>
      </c>
      <c r="L976" s="24">
        <f t="shared" si="39"/>
        <v>100</v>
      </c>
      <c r="M976" s="24">
        <f t="shared" si="40"/>
        <v>100</v>
      </c>
    </row>
    <row r="977" spans="2:13" s="3" customFormat="1" ht="10.5">
      <c r="B977" s="19"/>
      <c r="C977" s="19"/>
      <c r="D977" s="19"/>
      <c r="E977" s="19" t="s">
        <v>834</v>
      </c>
      <c r="F977" s="19" t="s">
        <v>835</v>
      </c>
      <c r="G977" s="20">
        <v>0</v>
      </c>
      <c r="H977" s="20">
        <v>0</v>
      </c>
      <c r="I977" s="20">
        <v>0</v>
      </c>
      <c r="J977" s="20">
        <v>20000</v>
      </c>
      <c r="K977" s="20">
        <v>20000</v>
      </c>
      <c r="L977" s="21" t="str">
        <f t="shared" si="39"/>
        <v>**.**</v>
      </c>
      <c r="M977" s="21">
        <f t="shared" si="40"/>
        <v>100</v>
      </c>
    </row>
    <row r="978" spans="2:13" s="3" customFormat="1" ht="10.5">
      <c r="B978" s="19"/>
      <c r="C978" s="19"/>
      <c r="D978" s="19"/>
      <c r="E978" s="19" t="s">
        <v>836</v>
      </c>
      <c r="F978" s="19" t="s">
        <v>837</v>
      </c>
      <c r="G978" s="20">
        <v>0</v>
      </c>
      <c r="H978" s="20">
        <v>2000</v>
      </c>
      <c r="I978" s="20">
        <v>2000</v>
      </c>
      <c r="J978" s="20">
        <v>0</v>
      </c>
      <c r="K978" s="20">
        <v>0</v>
      </c>
      <c r="L978" s="21">
        <f t="shared" si="39"/>
        <v>100</v>
      </c>
      <c r="M978" s="21" t="str">
        <f t="shared" si="40"/>
        <v>**.**</v>
      </c>
    </row>
    <row r="979" spans="1:13" s="2" customFormat="1" ht="15.75">
      <c r="A979" s="22" t="s">
        <v>142</v>
      </c>
      <c r="B979" s="22"/>
      <c r="C979" s="22"/>
      <c r="D979" s="22" t="s">
        <v>1165</v>
      </c>
      <c r="E979" s="22"/>
      <c r="F979" s="22" t="s">
        <v>1447</v>
      </c>
      <c r="G979" s="23">
        <f>+G980</f>
        <v>0</v>
      </c>
      <c r="H979" s="23">
        <f>+H980</f>
        <v>200000</v>
      </c>
      <c r="I979" s="23">
        <f>+I980</f>
        <v>200000</v>
      </c>
      <c r="J979" s="23">
        <f>+J980</f>
        <v>100000</v>
      </c>
      <c r="K979" s="23">
        <f>+K980</f>
        <v>100000</v>
      </c>
      <c r="L979" s="24">
        <f t="shared" si="39"/>
        <v>100</v>
      </c>
      <c r="M979" s="24">
        <f t="shared" si="40"/>
        <v>100</v>
      </c>
    </row>
    <row r="980" spans="2:13" s="3" customFormat="1" ht="10.5">
      <c r="B980" s="19"/>
      <c r="C980" s="19"/>
      <c r="D980" s="19"/>
      <c r="E980" s="19" t="s">
        <v>360</v>
      </c>
      <c r="F980" s="19" t="s">
        <v>361</v>
      </c>
      <c r="G980" s="20">
        <v>0</v>
      </c>
      <c r="H980" s="20">
        <v>200000</v>
      </c>
      <c r="I980" s="20">
        <v>200000</v>
      </c>
      <c r="J980" s="20">
        <v>100000</v>
      </c>
      <c r="K980" s="20">
        <v>100000</v>
      </c>
      <c r="L980" s="21">
        <f t="shared" si="39"/>
        <v>100</v>
      </c>
      <c r="M980" s="21">
        <f t="shared" si="40"/>
        <v>100</v>
      </c>
    </row>
    <row r="981" spans="1:13" s="2" customFormat="1" ht="15.75">
      <c r="A981" s="22" t="s">
        <v>147</v>
      </c>
      <c r="B981" s="22"/>
      <c r="C981" s="22"/>
      <c r="D981" s="22" t="s">
        <v>1227</v>
      </c>
      <c r="E981" s="22"/>
      <c r="F981" s="22" t="s">
        <v>1448</v>
      </c>
      <c r="G981" s="23">
        <f>+G982</f>
        <v>0</v>
      </c>
      <c r="H981" s="23">
        <f>+H982</f>
        <v>0</v>
      </c>
      <c r="I981" s="23">
        <f>+I982</f>
        <v>0</v>
      </c>
      <c r="J981" s="23">
        <f>+J982</f>
        <v>100000</v>
      </c>
      <c r="K981" s="23">
        <f>+K982</f>
        <v>100000</v>
      </c>
      <c r="L981" s="24" t="str">
        <f t="shared" si="39"/>
        <v>**.**</v>
      </c>
      <c r="M981" s="24">
        <f t="shared" si="40"/>
        <v>100</v>
      </c>
    </row>
    <row r="982" spans="2:13" s="3" customFormat="1" ht="10.5">
      <c r="B982" s="19"/>
      <c r="C982" s="19"/>
      <c r="D982" s="19"/>
      <c r="E982" s="19" t="s">
        <v>834</v>
      </c>
      <c r="F982" s="19" t="s">
        <v>835</v>
      </c>
      <c r="G982" s="20">
        <v>0</v>
      </c>
      <c r="H982" s="20">
        <v>0</v>
      </c>
      <c r="I982" s="20">
        <v>0</v>
      </c>
      <c r="J982" s="20">
        <v>100000</v>
      </c>
      <c r="K982" s="20">
        <v>100000</v>
      </c>
      <c r="L982" s="21" t="str">
        <f t="shared" si="39"/>
        <v>**.**</v>
      </c>
      <c r="M982" s="21">
        <f t="shared" si="40"/>
        <v>100</v>
      </c>
    </row>
    <row r="983" spans="1:13" s="2" customFormat="1" ht="15.75">
      <c r="A983" s="22" t="s">
        <v>148</v>
      </c>
      <c r="B983" s="22"/>
      <c r="C983" s="22"/>
      <c r="D983" s="22" t="s">
        <v>1166</v>
      </c>
      <c r="E983" s="22"/>
      <c r="F983" s="22" t="s">
        <v>1449</v>
      </c>
      <c r="G983" s="23">
        <f>+G984</f>
        <v>0</v>
      </c>
      <c r="H983" s="23">
        <f>+H984</f>
        <v>120000</v>
      </c>
      <c r="I983" s="23">
        <f>+I984</f>
        <v>120000</v>
      </c>
      <c r="J983" s="23">
        <f>+J984</f>
        <v>0</v>
      </c>
      <c r="K983" s="23">
        <f>+K984</f>
        <v>0</v>
      </c>
      <c r="L983" s="24">
        <f t="shared" si="39"/>
        <v>100</v>
      </c>
      <c r="M983" s="24" t="str">
        <f t="shared" si="40"/>
        <v>**.**</v>
      </c>
    </row>
    <row r="984" spans="2:13" s="3" customFormat="1" ht="10.5">
      <c r="B984" s="19"/>
      <c r="C984" s="19"/>
      <c r="D984" s="19"/>
      <c r="E984" s="19" t="s">
        <v>834</v>
      </c>
      <c r="F984" s="19" t="s">
        <v>835</v>
      </c>
      <c r="G984" s="20">
        <v>0</v>
      </c>
      <c r="H984" s="20">
        <v>120000</v>
      </c>
      <c r="I984" s="20">
        <v>120000</v>
      </c>
      <c r="J984" s="20">
        <v>0</v>
      </c>
      <c r="K984" s="20">
        <v>0</v>
      </c>
      <c r="L984" s="21">
        <f t="shared" si="39"/>
        <v>100</v>
      </c>
      <c r="M984" s="21" t="str">
        <f t="shared" si="40"/>
        <v>**.**</v>
      </c>
    </row>
    <row r="985" spans="1:13" s="2" customFormat="1" ht="15.75">
      <c r="A985" s="22" t="s">
        <v>149</v>
      </c>
      <c r="B985" s="22"/>
      <c r="C985" s="22"/>
      <c r="D985" s="22" t="s">
        <v>1167</v>
      </c>
      <c r="E985" s="22"/>
      <c r="F985" s="22" t="s">
        <v>1450</v>
      </c>
      <c r="G985" s="23">
        <f>+G986</f>
        <v>0</v>
      </c>
      <c r="H985" s="23">
        <f>+H986</f>
        <v>1000</v>
      </c>
      <c r="I985" s="23">
        <f>+I986</f>
        <v>1000</v>
      </c>
      <c r="J985" s="23">
        <f>+J986</f>
        <v>1000</v>
      </c>
      <c r="K985" s="23">
        <f>+K986</f>
        <v>1000</v>
      </c>
      <c r="L985" s="24">
        <f t="shared" si="39"/>
        <v>100</v>
      </c>
      <c r="M985" s="24">
        <f t="shared" si="40"/>
        <v>100</v>
      </c>
    </row>
    <row r="986" spans="2:13" s="3" customFormat="1" ht="10.5">
      <c r="B986" s="19"/>
      <c r="C986" s="19"/>
      <c r="D986" s="19"/>
      <c r="E986" s="19" t="s">
        <v>834</v>
      </c>
      <c r="F986" s="19" t="s">
        <v>835</v>
      </c>
      <c r="G986" s="20">
        <v>0</v>
      </c>
      <c r="H986" s="20">
        <v>1000</v>
      </c>
      <c r="I986" s="20">
        <v>1000</v>
      </c>
      <c r="J986" s="20">
        <v>1000</v>
      </c>
      <c r="K986" s="20">
        <v>1000</v>
      </c>
      <c r="L986" s="21">
        <f t="shared" si="39"/>
        <v>100</v>
      </c>
      <c r="M986" s="21">
        <f t="shared" si="40"/>
        <v>100</v>
      </c>
    </row>
    <row r="987" spans="1:13" s="2" customFormat="1" ht="15.75">
      <c r="A987" s="22" t="s">
        <v>1120</v>
      </c>
      <c r="B987" s="22"/>
      <c r="C987" s="22"/>
      <c r="D987" s="22" t="s">
        <v>1168</v>
      </c>
      <c r="E987" s="22"/>
      <c r="F987" s="22" t="s">
        <v>1451</v>
      </c>
      <c r="G987" s="23">
        <f>+G988</f>
        <v>0</v>
      </c>
      <c r="H987" s="23">
        <f>+H988</f>
        <v>10000</v>
      </c>
      <c r="I987" s="23">
        <f>+I988</f>
        <v>10000</v>
      </c>
      <c r="J987" s="23">
        <f>+J988</f>
        <v>150000</v>
      </c>
      <c r="K987" s="23">
        <f>+K988</f>
        <v>150000</v>
      </c>
      <c r="L987" s="24">
        <f t="shared" si="39"/>
        <v>100</v>
      </c>
      <c r="M987" s="24">
        <f t="shared" si="40"/>
        <v>100</v>
      </c>
    </row>
    <row r="988" spans="2:13" s="3" customFormat="1" ht="10.5">
      <c r="B988" s="19"/>
      <c r="C988" s="19"/>
      <c r="D988" s="19"/>
      <c r="E988" s="19" t="s">
        <v>834</v>
      </c>
      <c r="F988" s="19" t="s">
        <v>835</v>
      </c>
      <c r="G988" s="20">
        <v>0</v>
      </c>
      <c r="H988" s="20">
        <v>10000</v>
      </c>
      <c r="I988" s="20">
        <v>10000</v>
      </c>
      <c r="J988" s="20">
        <v>150000</v>
      </c>
      <c r="K988" s="20">
        <v>150000</v>
      </c>
      <c r="L988" s="21">
        <f t="shared" si="39"/>
        <v>100</v>
      </c>
      <c r="M988" s="21">
        <f t="shared" si="40"/>
        <v>100</v>
      </c>
    </row>
    <row r="989" spans="1:13" s="2" customFormat="1" ht="15.75">
      <c r="A989" s="22" t="s">
        <v>1121</v>
      </c>
      <c r="B989" s="22"/>
      <c r="C989" s="22"/>
      <c r="D989" s="22" t="s">
        <v>1228</v>
      </c>
      <c r="E989" s="22"/>
      <c r="F989" s="22" t="s">
        <v>1452</v>
      </c>
      <c r="G989" s="23">
        <f>+G990</f>
        <v>0</v>
      </c>
      <c r="H989" s="23">
        <f>+H990</f>
        <v>100000</v>
      </c>
      <c r="I989" s="23">
        <f>+I990</f>
        <v>100000</v>
      </c>
      <c r="J989" s="23">
        <f>+J990</f>
        <v>20000</v>
      </c>
      <c r="K989" s="23">
        <f>+K990</f>
        <v>20000</v>
      </c>
      <c r="L989" s="24">
        <f t="shared" si="39"/>
        <v>100</v>
      </c>
      <c r="M989" s="24">
        <f t="shared" si="40"/>
        <v>100</v>
      </c>
    </row>
    <row r="990" spans="2:13" s="3" customFormat="1" ht="10.5">
      <c r="B990" s="19"/>
      <c r="C990" s="19"/>
      <c r="D990" s="19"/>
      <c r="E990" s="19" t="s">
        <v>834</v>
      </c>
      <c r="F990" s="19" t="s">
        <v>835</v>
      </c>
      <c r="G990" s="20">
        <v>0</v>
      </c>
      <c r="H990" s="20">
        <v>100000</v>
      </c>
      <c r="I990" s="20">
        <v>100000</v>
      </c>
      <c r="J990" s="20">
        <v>20000</v>
      </c>
      <c r="K990" s="20">
        <v>20000</v>
      </c>
      <c r="L990" s="21">
        <f t="shared" si="39"/>
        <v>100</v>
      </c>
      <c r="M990" s="21">
        <f t="shared" si="40"/>
        <v>100</v>
      </c>
    </row>
    <row r="991" spans="1:13" s="2" customFormat="1" ht="15.75">
      <c r="A991" s="22" t="s">
        <v>1172</v>
      </c>
      <c r="B991" s="22"/>
      <c r="C991" s="22"/>
      <c r="D991" s="22" t="s">
        <v>1229</v>
      </c>
      <c r="E991" s="22"/>
      <c r="F991" s="22" t="s">
        <v>1453</v>
      </c>
      <c r="G991" s="23">
        <f>+G992</f>
        <v>0</v>
      </c>
      <c r="H991" s="23">
        <f>+H992</f>
        <v>20000</v>
      </c>
      <c r="I991" s="23">
        <f>+I992</f>
        <v>20000</v>
      </c>
      <c r="J991" s="23">
        <f>+J992</f>
        <v>80000</v>
      </c>
      <c r="K991" s="23">
        <f>+K992</f>
        <v>80000</v>
      </c>
      <c r="L991" s="24">
        <f t="shared" si="39"/>
        <v>100</v>
      </c>
      <c r="M991" s="24">
        <f t="shared" si="40"/>
        <v>100</v>
      </c>
    </row>
    <row r="992" spans="2:13" s="3" customFormat="1" ht="10.5">
      <c r="B992" s="19"/>
      <c r="C992" s="19"/>
      <c r="D992" s="19"/>
      <c r="E992" s="19" t="s">
        <v>834</v>
      </c>
      <c r="F992" s="19" t="s">
        <v>835</v>
      </c>
      <c r="G992" s="20">
        <v>0</v>
      </c>
      <c r="H992" s="20">
        <v>20000</v>
      </c>
      <c r="I992" s="20">
        <v>20000</v>
      </c>
      <c r="J992" s="20">
        <v>80000</v>
      </c>
      <c r="K992" s="20">
        <v>80000</v>
      </c>
      <c r="L992" s="21">
        <f t="shared" si="39"/>
        <v>100</v>
      </c>
      <c r="M992" s="21">
        <f t="shared" si="40"/>
        <v>100</v>
      </c>
    </row>
    <row r="993" spans="1:13" s="2" customFormat="1" ht="15.75">
      <c r="A993" s="22" t="s">
        <v>1173</v>
      </c>
      <c r="B993" s="22"/>
      <c r="C993" s="22"/>
      <c r="D993" s="22" t="s">
        <v>1169</v>
      </c>
      <c r="E993" s="22"/>
      <c r="F993" s="22" t="s">
        <v>1454</v>
      </c>
      <c r="G993" s="23">
        <f>+G994</f>
        <v>0</v>
      </c>
      <c r="H993" s="23">
        <f>+H994</f>
        <v>20000</v>
      </c>
      <c r="I993" s="23">
        <f>+I994</f>
        <v>20000</v>
      </c>
      <c r="J993" s="23">
        <f>+J994</f>
        <v>200000</v>
      </c>
      <c r="K993" s="23">
        <f>+K994</f>
        <v>200000</v>
      </c>
      <c r="L993" s="24">
        <f t="shared" si="39"/>
        <v>100</v>
      </c>
      <c r="M993" s="24">
        <f t="shared" si="40"/>
        <v>100</v>
      </c>
    </row>
    <row r="994" spans="2:13" s="3" customFormat="1" ht="10.5">
      <c r="B994" s="19"/>
      <c r="C994" s="19"/>
      <c r="D994" s="19"/>
      <c r="E994" s="19" t="s">
        <v>834</v>
      </c>
      <c r="F994" s="19" t="s">
        <v>835</v>
      </c>
      <c r="G994" s="20">
        <v>0</v>
      </c>
      <c r="H994" s="20">
        <v>20000</v>
      </c>
      <c r="I994" s="20">
        <v>20000</v>
      </c>
      <c r="J994" s="20">
        <v>200000</v>
      </c>
      <c r="K994" s="20">
        <v>200000</v>
      </c>
      <c r="L994" s="21">
        <f t="shared" si="39"/>
        <v>100</v>
      </c>
      <c r="M994" s="21">
        <f t="shared" si="40"/>
        <v>100</v>
      </c>
    </row>
    <row r="995" spans="1:13" s="2" customFormat="1" ht="15.75">
      <c r="A995" s="22" t="s">
        <v>1174</v>
      </c>
      <c r="B995" s="22"/>
      <c r="C995" s="22"/>
      <c r="D995" s="22" t="s">
        <v>1230</v>
      </c>
      <c r="E995" s="22"/>
      <c r="F995" s="22" t="s">
        <v>1455</v>
      </c>
      <c r="G995" s="23">
        <f>+G996</f>
        <v>0</v>
      </c>
      <c r="H995" s="23">
        <f>+H996</f>
        <v>0</v>
      </c>
      <c r="I995" s="23">
        <f>+I996</f>
        <v>0</v>
      </c>
      <c r="J995" s="23">
        <f>+J996</f>
        <v>1000</v>
      </c>
      <c r="K995" s="23">
        <f>+K996</f>
        <v>1000</v>
      </c>
      <c r="L995" s="24" t="str">
        <f t="shared" si="39"/>
        <v>**.**</v>
      </c>
      <c r="M995" s="24">
        <f t="shared" si="40"/>
        <v>100</v>
      </c>
    </row>
    <row r="996" spans="2:13" s="3" customFormat="1" ht="10.5">
      <c r="B996" s="19"/>
      <c r="C996" s="19"/>
      <c r="D996" s="19"/>
      <c r="E996" s="19" t="s">
        <v>834</v>
      </c>
      <c r="F996" s="19" t="s">
        <v>835</v>
      </c>
      <c r="G996" s="20">
        <v>0</v>
      </c>
      <c r="H996" s="20">
        <v>0</v>
      </c>
      <c r="I996" s="20">
        <v>0</v>
      </c>
      <c r="J996" s="20">
        <v>1000</v>
      </c>
      <c r="K996" s="20">
        <v>1000</v>
      </c>
      <c r="L996" s="21" t="str">
        <f t="shared" si="39"/>
        <v>**.**</v>
      </c>
      <c r="M996" s="21">
        <f t="shared" si="40"/>
        <v>100</v>
      </c>
    </row>
    <row r="997" spans="1:13" s="2" customFormat="1" ht="15.75">
      <c r="A997" s="22" t="s">
        <v>1175</v>
      </c>
      <c r="B997" s="22"/>
      <c r="C997" s="22"/>
      <c r="D997" s="22" t="s">
        <v>1339</v>
      </c>
      <c r="E997" s="22"/>
      <c r="F997" s="22" t="s">
        <v>1340</v>
      </c>
      <c r="G997" s="23">
        <f>+G998</f>
        <v>0</v>
      </c>
      <c r="H997" s="23">
        <f>+H998</f>
        <v>0</v>
      </c>
      <c r="I997" s="23">
        <f>+I998</f>
        <v>0</v>
      </c>
      <c r="J997" s="23">
        <f>+J998</f>
        <v>1000</v>
      </c>
      <c r="K997" s="23">
        <f>+K998</f>
        <v>1000</v>
      </c>
      <c r="L997" s="24" t="str">
        <f t="shared" si="39"/>
        <v>**.**</v>
      </c>
      <c r="M997" s="24">
        <f t="shared" si="40"/>
        <v>100</v>
      </c>
    </row>
    <row r="998" spans="2:13" s="3" customFormat="1" ht="10.5">
      <c r="B998" s="19"/>
      <c r="C998" s="19"/>
      <c r="D998" s="19"/>
      <c r="E998" s="19" t="s">
        <v>834</v>
      </c>
      <c r="F998" s="19" t="s">
        <v>835</v>
      </c>
      <c r="G998" s="20">
        <v>0</v>
      </c>
      <c r="H998" s="20">
        <v>0</v>
      </c>
      <c r="I998" s="20">
        <v>0</v>
      </c>
      <c r="J998" s="20">
        <v>1000</v>
      </c>
      <c r="K998" s="20">
        <v>1000</v>
      </c>
      <c r="L998" s="21" t="str">
        <f t="shared" si="39"/>
        <v>**.**</v>
      </c>
      <c r="M998" s="21">
        <f t="shared" si="40"/>
        <v>100</v>
      </c>
    </row>
    <row r="999" spans="1:13" s="2" customFormat="1" ht="15.75">
      <c r="A999" s="22" t="s">
        <v>1176</v>
      </c>
      <c r="B999" s="22"/>
      <c r="C999" s="22"/>
      <c r="D999" s="22" t="s">
        <v>1170</v>
      </c>
      <c r="E999" s="22"/>
      <c r="F999" s="22" t="s">
        <v>1456</v>
      </c>
      <c r="G999" s="23">
        <f>+G1000</f>
        <v>0</v>
      </c>
      <c r="H999" s="23">
        <f>+H1000</f>
        <v>10000</v>
      </c>
      <c r="I999" s="23">
        <f>+I1000</f>
        <v>10000</v>
      </c>
      <c r="J999" s="23">
        <f>+J1000</f>
        <v>338000</v>
      </c>
      <c r="K999" s="23">
        <f>+K1000</f>
        <v>338000</v>
      </c>
      <c r="L999" s="24">
        <f t="shared" si="39"/>
        <v>100</v>
      </c>
      <c r="M999" s="24">
        <f t="shared" si="40"/>
        <v>100</v>
      </c>
    </row>
    <row r="1000" spans="2:13" s="3" customFormat="1" ht="10.5">
      <c r="B1000" s="19"/>
      <c r="C1000" s="19"/>
      <c r="D1000" s="19"/>
      <c r="E1000" s="19" t="s">
        <v>834</v>
      </c>
      <c r="F1000" s="19" t="s">
        <v>835</v>
      </c>
      <c r="G1000" s="20">
        <v>0</v>
      </c>
      <c r="H1000" s="20">
        <v>10000</v>
      </c>
      <c r="I1000" s="20">
        <v>10000</v>
      </c>
      <c r="J1000" s="20">
        <v>338000</v>
      </c>
      <c r="K1000" s="20">
        <v>338000</v>
      </c>
      <c r="L1000" s="21">
        <f t="shared" si="39"/>
        <v>100</v>
      </c>
      <c r="M1000" s="21">
        <f t="shared" si="40"/>
        <v>100</v>
      </c>
    </row>
    <row r="1001" spans="1:13" s="2" customFormat="1" ht="15.75">
      <c r="A1001" s="22" t="s">
        <v>1177</v>
      </c>
      <c r="B1001" s="22"/>
      <c r="C1001" s="22"/>
      <c r="D1001" s="22" t="s">
        <v>1171</v>
      </c>
      <c r="E1001" s="22"/>
      <c r="F1001" s="22" t="s">
        <v>1457</v>
      </c>
      <c r="G1001" s="23">
        <f>+G1002</f>
        <v>0</v>
      </c>
      <c r="H1001" s="23">
        <f>+H1002</f>
        <v>135200</v>
      </c>
      <c r="I1001" s="23">
        <f>+I1002</f>
        <v>135200</v>
      </c>
      <c r="J1001" s="23">
        <f>+J1002</f>
        <v>0</v>
      </c>
      <c r="K1001" s="23">
        <f>+K1002</f>
        <v>0</v>
      </c>
      <c r="L1001" s="24">
        <f t="shared" si="39"/>
        <v>100</v>
      </c>
      <c r="M1001" s="24" t="str">
        <f t="shared" si="40"/>
        <v>**.**</v>
      </c>
    </row>
    <row r="1002" spans="2:13" s="3" customFormat="1" ht="10.5">
      <c r="B1002" s="19"/>
      <c r="C1002" s="19"/>
      <c r="D1002" s="19"/>
      <c r="E1002" s="19" t="s">
        <v>834</v>
      </c>
      <c r="F1002" s="19" t="s">
        <v>835</v>
      </c>
      <c r="G1002" s="20">
        <v>0</v>
      </c>
      <c r="H1002" s="20">
        <v>135200</v>
      </c>
      <c r="I1002" s="20">
        <v>135200</v>
      </c>
      <c r="J1002" s="20">
        <v>0</v>
      </c>
      <c r="K1002" s="20">
        <v>0</v>
      </c>
      <c r="L1002" s="21">
        <f t="shared" si="39"/>
        <v>100</v>
      </c>
      <c r="M1002" s="21" t="str">
        <f t="shared" si="40"/>
        <v>**.**</v>
      </c>
    </row>
    <row r="1003" spans="1:13" s="2" customFormat="1" ht="15.75">
      <c r="A1003" s="22" t="s">
        <v>1178</v>
      </c>
      <c r="B1003" s="22"/>
      <c r="C1003" s="22"/>
      <c r="D1003" s="22" t="s">
        <v>1231</v>
      </c>
      <c r="E1003" s="22"/>
      <c r="F1003" s="22" t="s">
        <v>1458</v>
      </c>
      <c r="G1003" s="23">
        <f>+G1004</f>
        <v>0</v>
      </c>
      <c r="H1003" s="23">
        <f>+H1004</f>
        <v>0</v>
      </c>
      <c r="I1003" s="23">
        <f>+I1004</f>
        <v>0</v>
      </c>
      <c r="J1003" s="23">
        <f>+J1004</f>
        <v>50000</v>
      </c>
      <c r="K1003" s="23">
        <f>+K1004</f>
        <v>50000</v>
      </c>
      <c r="L1003" s="24" t="str">
        <f t="shared" si="39"/>
        <v>**.**</v>
      </c>
      <c r="M1003" s="24">
        <f t="shared" si="40"/>
        <v>100</v>
      </c>
    </row>
    <row r="1004" spans="2:13" s="3" customFormat="1" ht="10.5">
      <c r="B1004" s="19"/>
      <c r="C1004" s="19"/>
      <c r="D1004" s="19"/>
      <c r="E1004" s="19" t="s">
        <v>834</v>
      </c>
      <c r="F1004" s="19" t="s">
        <v>835</v>
      </c>
      <c r="G1004" s="20">
        <v>0</v>
      </c>
      <c r="H1004" s="20">
        <v>0</v>
      </c>
      <c r="I1004" s="20">
        <v>0</v>
      </c>
      <c r="J1004" s="20">
        <v>50000</v>
      </c>
      <c r="K1004" s="20">
        <v>50000</v>
      </c>
      <c r="L1004" s="21" t="str">
        <f t="shared" si="39"/>
        <v>**.**</v>
      </c>
      <c r="M1004" s="21">
        <f t="shared" si="40"/>
        <v>100</v>
      </c>
    </row>
    <row r="1005" spans="1:13" s="2" customFormat="1" ht="15.75">
      <c r="A1005" s="22" t="s">
        <v>1179</v>
      </c>
      <c r="B1005" s="22"/>
      <c r="C1005" s="22"/>
      <c r="D1005" s="22" t="s">
        <v>1258</v>
      </c>
      <c r="E1005" s="22"/>
      <c r="F1005" s="22" t="s">
        <v>1259</v>
      </c>
      <c r="G1005" s="23">
        <f>+G1006</f>
        <v>0</v>
      </c>
      <c r="H1005" s="23">
        <f>+H1006</f>
        <v>20000</v>
      </c>
      <c r="I1005" s="23">
        <f>+I1006</f>
        <v>20000</v>
      </c>
      <c r="J1005" s="23">
        <f>+J1006</f>
        <v>0</v>
      </c>
      <c r="K1005" s="23">
        <f>+K1006</f>
        <v>0</v>
      </c>
      <c r="L1005" s="24">
        <f t="shared" si="39"/>
        <v>100</v>
      </c>
      <c r="M1005" s="24" t="str">
        <f t="shared" si="40"/>
        <v>**.**</v>
      </c>
    </row>
    <row r="1006" spans="2:13" s="3" customFormat="1" ht="10.5">
      <c r="B1006" s="19"/>
      <c r="C1006" s="19"/>
      <c r="D1006" s="19"/>
      <c r="E1006" s="19" t="s">
        <v>635</v>
      </c>
      <c r="F1006" s="19" t="s">
        <v>636</v>
      </c>
      <c r="G1006" s="20">
        <v>0</v>
      </c>
      <c r="H1006" s="20">
        <v>20000</v>
      </c>
      <c r="I1006" s="20">
        <v>20000</v>
      </c>
      <c r="J1006" s="20">
        <v>0</v>
      </c>
      <c r="K1006" s="20">
        <v>0</v>
      </c>
      <c r="L1006" s="21">
        <f t="shared" si="39"/>
        <v>100</v>
      </c>
      <c r="M1006" s="21" t="str">
        <f t="shared" si="40"/>
        <v>**.**</v>
      </c>
    </row>
    <row r="1007" spans="1:13" s="2" customFormat="1" ht="15.75">
      <c r="A1007" s="22" t="s">
        <v>1180</v>
      </c>
      <c r="B1007" s="22"/>
      <c r="C1007" s="22"/>
      <c r="D1007" s="22" t="s">
        <v>1282</v>
      </c>
      <c r="E1007" s="22"/>
      <c r="F1007" s="22" t="s">
        <v>1283</v>
      </c>
      <c r="G1007" s="23">
        <f>+G1008</f>
        <v>0</v>
      </c>
      <c r="H1007" s="23">
        <f>+H1008</f>
        <v>2000</v>
      </c>
      <c r="I1007" s="23">
        <f>+I1008</f>
        <v>2000</v>
      </c>
      <c r="J1007" s="23">
        <f>+J1008</f>
        <v>2000</v>
      </c>
      <c r="K1007" s="23">
        <f>+K1008</f>
        <v>2000</v>
      </c>
      <c r="L1007" s="24">
        <f t="shared" si="39"/>
        <v>100</v>
      </c>
      <c r="M1007" s="24">
        <f t="shared" si="40"/>
        <v>100</v>
      </c>
    </row>
    <row r="1008" spans="2:13" s="3" customFormat="1" ht="10.5">
      <c r="B1008" s="19"/>
      <c r="C1008" s="19"/>
      <c r="D1008" s="19"/>
      <c r="E1008" s="19" t="s">
        <v>360</v>
      </c>
      <c r="F1008" s="19" t="s">
        <v>361</v>
      </c>
      <c r="G1008" s="20">
        <v>0</v>
      </c>
      <c r="H1008" s="20">
        <v>2000</v>
      </c>
      <c r="I1008" s="20">
        <v>2000</v>
      </c>
      <c r="J1008" s="20">
        <v>2000</v>
      </c>
      <c r="K1008" s="20">
        <v>2000</v>
      </c>
      <c r="L1008" s="21">
        <f t="shared" si="39"/>
        <v>100</v>
      </c>
      <c r="M1008" s="21">
        <f t="shared" si="40"/>
        <v>100</v>
      </c>
    </row>
    <row r="1009" spans="1:13" s="2" customFormat="1" ht="15.75">
      <c r="A1009" s="22" t="s">
        <v>1181</v>
      </c>
      <c r="B1009" s="22"/>
      <c r="C1009" s="22"/>
      <c r="D1009" s="22" t="s">
        <v>1296</v>
      </c>
      <c r="E1009" s="22"/>
      <c r="F1009" s="22" t="s">
        <v>1297</v>
      </c>
      <c r="G1009" s="23">
        <f>+G1010+G1011</f>
        <v>0</v>
      </c>
      <c r="H1009" s="23">
        <f>+H1010+H1011</f>
        <v>500</v>
      </c>
      <c r="I1009" s="23">
        <f>+I1010+I1011</f>
        <v>500</v>
      </c>
      <c r="J1009" s="23">
        <f>+J1010+J1011</f>
        <v>10000</v>
      </c>
      <c r="K1009" s="23">
        <f>+K1010+K1011</f>
        <v>10000</v>
      </c>
      <c r="L1009" s="24">
        <f t="shared" si="39"/>
        <v>100</v>
      </c>
      <c r="M1009" s="24">
        <f t="shared" si="40"/>
        <v>100</v>
      </c>
    </row>
    <row r="1010" spans="2:13" s="3" customFormat="1" ht="10.5">
      <c r="B1010" s="19"/>
      <c r="C1010" s="19"/>
      <c r="D1010" s="19"/>
      <c r="E1010" s="19" t="s">
        <v>47</v>
      </c>
      <c r="F1010" s="19" t="s">
        <v>48</v>
      </c>
      <c r="G1010" s="20">
        <v>0</v>
      </c>
      <c r="H1010" s="20">
        <v>500</v>
      </c>
      <c r="I1010" s="20">
        <v>500</v>
      </c>
      <c r="J1010" s="20">
        <v>7000</v>
      </c>
      <c r="K1010" s="20">
        <v>7000</v>
      </c>
      <c r="L1010" s="21">
        <f t="shared" si="39"/>
        <v>100</v>
      </c>
      <c r="M1010" s="21">
        <f t="shared" si="40"/>
        <v>100</v>
      </c>
    </row>
    <row r="1011" spans="2:13" s="3" customFormat="1" ht="10.5">
      <c r="B1011" s="19"/>
      <c r="C1011" s="19"/>
      <c r="D1011" s="19"/>
      <c r="E1011" s="19" t="s">
        <v>836</v>
      </c>
      <c r="F1011" s="19" t="s">
        <v>837</v>
      </c>
      <c r="G1011" s="20">
        <v>0</v>
      </c>
      <c r="H1011" s="20">
        <v>0</v>
      </c>
      <c r="I1011" s="20">
        <v>0</v>
      </c>
      <c r="J1011" s="20">
        <v>3000</v>
      </c>
      <c r="K1011" s="20">
        <v>3000</v>
      </c>
      <c r="L1011" s="21" t="str">
        <f t="shared" si="39"/>
        <v>**.**</v>
      </c>
      <c r="M1011" s="21">
        <f t="shared" si="40"/>
        <v>100</v>
      </c>
    </row>
    <row r="1012" spans="2:13" s="3" customFormat="1" ht="10.5">
      <c r="B1012" s="19"/>
      <c r="C1012" s="19" t="s">
        <v>170</v>
      </c>
      <c r="D1012" s="19"/>
      <c r="E1012" s="19"/>
      <c r="F1012" s="19" t="s">
        <v>171</v>
      </c>
      <c r="G1012" s="20">
        <f>+G1013+G1015+G1017+G1023+G1025+G1027+G1031+G1034+G1039+G1041+G1043+G1045+G1048+G1050+G1052+G1054</f>
        <v>203500</v>
      </c>
      <c r="H1012" s="20">
        <f>+H1013+H1015+H1017+H1023+H1025+H1027+H1031+H1034+H1039+H1041+H1043+H1045+H1048+H1050+H1052+H1054</f>
        <v>502000</v>
      </c>
      <c r="I1012" s="20">
        <f>+I1013+I1015+I1017+I1023+I1025+I1027+I1031+I1034+I1039+I1041+I1043+I1045+I1048+I1050+I1052+I1054</f>
        <v>502000</v>
      </c>
      <c r="J1012" s="20">
        <f>+J1013+J1015+J1017+J1023+J1025+J1027+J1031+J1034+J1039+J1041+J1043+J1045+J1048+J1050+J1052+J1054</f>
        <v>695000</v>
      </c>
      <c r="K1012" s="20">
        <f>+K1013+K1015+K1017+K1023+K1025+K1027+K1031+K1034+K1039+K1041+K1043+K1045+K1048+K1050+K1052+K1054</f>
        <v>695000</v>
      </c>
      <c r="L1012" s="21">
        <f t="shared" si="39"/>
        <v>100</v>
      </c>
      <c r="M1012" s="21">
        <f t="shared" si="40"/>
        <v>100</v>
      </c>
    </row>
    <row r="1013" spans="1:13" s="2" customFormat="1" ht="15.75">
      <c r="A1013" s="22" t="s">
        <v>1182</v>
      </c>
      <c r="B1013" s="22"/>
      <c r="C1013" s="22"/>
      <c r="D1013" s="22" t="s">
        <v>1298</v>
      </c>
      <c r="E1013" s="22"/>
      <c r="F1013" s="22" t="s">
        <v>1299</v>
      </c>
      <c r="G1013" s="23">
        <f>+G1014</f>
        <v>0</v>
      </c>
      <c r="H1013" s="23">
        <f>+H1014</f>
        <v>6000</v>
      </c>
      <c r="I1013" s="23">
        <f>+I1014</f>
        <v>6000</v>
      </c>
      <c r="J1013" s="23">
        <f>+J1014</f>
        <v>6000</v>
      </c>
      <c r="K1013" s="23">
        <f>+K1014</f>
        <v>6000</v>
      </c>
      <c r="L1013" s="24">
        <f t="shared" si="39"/>
        <v>100</v>
      </c>
      <c r="M1013" s="24">
        <f t="shared" si="40"/>
        <v>100</v>
      </c>
    </row>
    <row r="1014" spans="2:13" s="3" customFormat="1" ht="10.5">
      <c r="B1014" s="19"/>
      <c r="C1014" s="19"/>
      <c r="D1014" s="19"/>
      <c r="E1014" s="19" t="s">
        <v>635</v>
      </c>
      <c r="F1014" s="19" t="s">
        <v>636</v>
      </c>
      <c r="G1014" s="20">
        <v>0</v>
      </c>
      <c r="H1014" s="20">
        <v>6000</v>
      </c>
      <c r="I1014" s="20">
        <v>6000</v>
      </c>
      <c r="J1014" s="20">
        <v>6000</v>
      </c>
      <c r="K1014" s="20">
        <v>6000</v>
      </c>
      <c r="L1014" s="21">
        <f t="shared" si="39"/>
        <v>100</v>
      </c>
      <c r="M1014" s="21">
        <f t="shared" si="40"/>
        <v>100</v>
      </c>
    </row>
    <row r="1015" spans="1:13" s="2" customFormat="1" ht="15.75">
      <c r="A1015" s="22" t="s">
        <v>1183</v>
      </c>
      <c r="B1015" s="22"/>
      <c r="C1015" s="22"/>
      <c r="D1015" s="22" t="s">
        <v>399</v>
      </c>
      <c r="E1015" s="22"/>
      <c r="F1015" s="22" t="s">
        <v>1459</v>
      </c>
      <c r="G1015" s="23">
        <f>+G1016</f>
        <v>5000</v>
      </c>
      <c r="H1015" s="23">
        <f>+H1016</f>
        <v>195000</v>
      </c>
      <c r="I1015" s="23">
        <f>+I1016</f>
        <v>195000</v>
      </c>
      <c r="J1015" s="23">
        <f>+J1016</f>
        <v>195000</v>
      </c>
      <c r="K1015" s="23">
        <f>+K1016</f>
        <v>195000</v>
      </c>
      <c r="L1015" s="24">
        <f t="shared" si="39"/>
        <v>100</v>
      </c>
      <c r="M1015" s="24">
        <f t="shared" si="40"/>
        <v>100</v>
      </c>
    </row>
    <row r="1016" spans="2:13" s="3" customFormat="1" ht="10.5">
      <c r="B1016" s="19"/>
      <c r="C1016" s="19"/>
      <c r="D1016" s="19"/>
      <c r="E1016" s="19" t="s">
        <v>360</v>
      </c>
      <c r="F1016" s="19" t="s">
        <v>361</v>
      </c>
      <c r="G1016" s="20">
        <v>5000</v>
      </c>
      <c r="H1016" s="20">
        <v>195000</v>
      </c>
      <c r="I1016" s="20">
        <v>195000</v>
      </c>
      <c r="J1016" s="20">
        <v>195000</v>
      </c>
      <c r="K1016" s="20">
        <v>195000</v>
      </c>
      <c r="L1016" s="21">
        <f t="shared" si="39"/>
        <v>100</v>
      </c>
      <c r="M1016" s="21">
        <f t="shared" si="40"/>
        <v>100</v>
      </c>
    </row>
    <row r="1017" spans="1:13" s="2" customFormat="1" ht="15.75">
      <c r="A1017" s="22" t="s">
        <v>1184</v>
      </c>
      <c r="B1017" s="22"/>
      <c r="C1017" s="22"/>
      <c r="D1017" s="22" t="s">
        <v>401</v>
      </c>
      <c r="E1017" s="22"/>
      <c r="F1017" s="22" t="s">
        <v>402</v>
      </c>
      <c r="G1017" s="23">
        <f>+G1018+G1019+G1020+G1021+G1022</f>
        <v>10000</v>
      </c>
      <c r="H1017" s="23">
        <f>+H1018+H1019+H1020+H1021+H1022</f>
        <v>5000</v>
      </c>
      <c r="I1017" s="23">
        <f>+I1018+I1019+I1020+I1021+I1022</f>
        <v>5000</v>
      </c>
      <c r="J1017" s="23">
        <f>+J1018+J1019+J1020+J1021+J1022</f>
        <v>180000</v>
      </c>
      <c r="K1017" s="23">
        <f>+K1018+K1019+K1020+K1021+K1022</f>
        <v>180000</v>
      </c>
      <c r="L1017" s="24">
        <f t="shared" si="39"/>
        <v>100</v>
      </c>
      <c r="M1017" s="24">
        <f t="shared" si="40"/>
        <v>100</v>
      </c>
    </row>
    <row r="1018" spans="2:13" s="3" customFormat="1" ht="10.5">
      <c r="B1018" s="19"/>
      <c r="C1018" s="19"/>
      <c r="D1018" s="19"/>
      <c r="E1018" s="19" t="s">
        <v>639</v>
      </c>
      <c r="F1018" s="19" t="s">
        <v>640</v>
      </c>
      <c r="G1018" s="20">
        <v>707.24</v>
      </c>
      <c r="H1018" s="20">
        <v>0</v>
      </c>
      <c r="I1018" s="20">
        <v>0</v>
      </c>
      <c r="J1018" s="20">
        <v>0</v>
      </c>
      <c r="K1018" s="20">
        <v>0</v>
      </c>
      <c r="L1018" s="21" t="str">
        <f t="shared" si="39"/>
        <v>**.**</v>
      </c>
      <c r="M1018" s="21" t="str">
        <f t="shared" si="40"/>
        <v>**.**</v>
      </c>
    </row>
    <row r="1019" spans="2:13" s="3" customFormat="1" ht="10.5">
      <c r="B1019" s="19"/>
      <c r="C1019" s="19"/>
      <c r="D1019" s="19"/>
      <c r="E1019" s="19" t="s">
        <v>635</v>
      </c>
      <c r="F1019" s="19" t="s">
        <v>636</v>
      </c>
      <c r="G1019" s="20">
        <v>845.95</v>
      </c>
      <c r="H1019" s="20">
        <v>0</v>
      </c>
      <c r="I1019" s="20">
        <v>0</v>
      </c>
      <c r="J1019" s="20">
        <v>0</v>
      </c>
      <c r="K1019" s="20">
        <v>0</v>
      </c>
      <c r="L1019" s="21" t="str">
        <f t="shared" si="39"/>
        <v>**.**</v>
      </c>
      <c r="M1019" s="21" t="str">
        <f t="shared" si="40"/>
        <v>**.**</v>
      </c>
    </row>
    <row r="1020" spans="2:13" s="3" customFormat="1" ht="10.5">
      <c r="B1020" s="19"/>
      <c r="C1020" s="19"/>
      <c r="D1020" s="19"/>
      <c r="E1020" s="19" t="s">
        <v>739</v>
      </c>
      <c r="F1020" s="19" t="s">
        <v>740</v>
      </c>
      <c r="G1020" s="20">
        <v>1676.04</v>
      </c>
      <c r="H1020" s="20">
        <v>0</v>
      </c>
      <c r="I1020" s="20">
        <v>0</v>
      </c>
      <c r="J1020" s="20">
        <v>0</v>
      </c>
      <c r="K1020" s="20">
        <v>0</v>
      </c>
      <c r="L1020" s="21" t="str">
        <f t="shared" si="39"/>
        <v>**.**</v>
      </c>
      <c r="M1020" s="21" t="str">
        <f t="shared" si="40"/>
        <v>**.**</v>
      </c>
    </row>
    <row r="1021" spans="2:13" s="3" customFormat="1" ht="10.5">
      <c r="B1021" s="19"/>
      <c r="C1021" s="19"/>
      <c r="D1021" s="19"/>
      <c r="E1021" s="19" t="s">
        <v>836</v>
      </c>
      <c r="F1021" s="19" t="s">
        <v>837</v>
      </c>
      <c r="G1021" s="20">
        <v>6770.77</v>
      </c>
      <c r="H1021" s="20">
        <v>0</v>
      </c>
      <c r="I1021" s="20">
        <v>0</v>
      </c>
      <c r="J1021" s="20">
        <v>0</v>
      </c>
      <c r="K1021" s="20">
        <v>0</v>
      </c>
      <c r="L1021" s="21" t="str">
        <f t="shared" si="39"/>
        <v>**.**</v>
      </c>
      <c r="M1021" s="21" t="str">
        <f t="shared" si="40"/>
        <v>**.**</v>
      </c>
    </row>
    <row r="1022" spans="2:13" s="3" customFormat="1" ht="10.5">
      <c r="B1022" s="19"/>
      <c r="C1022" s="19"/>
      <c r="D1022" s="19"/>
      <c r="E1022" s="19" t="s">
        <v>360</v>
      </c>
      <c r="F1022" s="19" t="s">
        <v>361</v>
      </c>
      <c r="G1022" s="20">
        <v>0</v>
      </c>
      <c r="H1022" s="20">
        <v>5000</v>
      </c>
      <c r="I1022" s="20">
        <v>5000</v>
      </c>
      <c r="J1022" s="20">
        <v>180000</v>
      </c>
      <c r="K1022" s="20">
        <v>180000</v>
      </c>
      <c r="L1022" s="21">
        <f t="shared" si="39"/>
        <v>100</v>
      </c>
      <c r="M1022" s="21">
        <f t="shared" si="40"/>
        <v>100</v>
      </c>
    </row>
    <row r="1023" spans="1:13" s="2" customFormat="1" ht="15.75">
      <c r="A1023" s="22" t="s">
        <v>1185</v>
      </c>
      <c r="B1023" s="22"/>
      <c r="C1023" s="22"/>
      <c r="D1023" s="22" t="s">
        <v>404</v>
      </c>
      <c r="E1023" s="22"/>
      <c r="F1023" s="22" t="s">
        <v>1460</v>
      </c>
      <c r="G1023" s="23">
        <f>+G1024</f>
        <v>20000</v>
      </c>
      <c r="H1023" s="23">
        <f>+H1024</f>
        <v>20000</v>
      </c>
      <c r="I1023" s="23">
        <f>+I1024</f>
        <v>20000</v>
      </c>
      <c r="J1023" s="23">
        <f>+J1024</f>
        <v>20000</v>
      </c>
      <c r="K1023" s="23">
        <f>+K1024</f>
        <v>20000</v>
      </c>
      <c r="L1023" s="24">
        <f t="shared" si="39"/>
        <v>100</v>
      </c>
      <c r="M1023" s="24">
        <f t="shared" si="40"/>
        <v>100</v>
      </c>
    </row>
    <row r="1024" spans="2:13" s="3" customFormat="1" ht="10.5">
      <c r="B1024" s="19"/>
      <c r="C1024" s="19"/>
      <c r="D1024" s="19"/>
      <c r="E1024" s="19" t="s">
        <v>635</v>
      </c>
      <c r="F1024" s="19" t="s">
        <v>636</v>
      </c>
      <c r="G1024" s="20">
        <v>20000</v>
      </c>
      <c r="H1024" s="20">
        <v>20000</v>
      </c>
      <c r="I1024" s="20">
        <v>20000</v>
      </c>
      <c r="J1024" s="20">
        <v>20000</v>
      </c>
      <c r="K1024" s="20">
        <v>20000</v>
      </c>
      <c r="L1024" s="21">
        <f t="shared" si="39"/>
        <v>100</v>
      </c>
      <c r="M1024" s="21">
        <f t="shared" si="40"/>
        <v>100</v>
      </c>
    </row>
    <row r="1025" spans="1:13" s="2" customFormat="1" ht="15.75">
      <c r="A1025" s="22" t="s">
        <v>1186</v>
      </c>
      <c r="B1025" s="22"/>
      <c r="C1025" s="22"/>
      <c r="D1025" s="22" t="s">
        <v>406</v>
      </c>
      <c r="E1025" s="22"/>
      <c r="F1025" s="22" t="s">
        <v>407</v>
      </c>
      <c r="G1025" s="23">
        <f>+G1026</f>
        <v>20000</v>
      </c>
      <c r="H1025" s="23">
        <f>+H1026</f>
        <v>5000</v>
      </c>
      <c r="I1025" s="23">
        <f>+I1026</f>
        <v>5000</v>
      </c>
      <c r="J1025" s="23">
        <f>+J1026</f>
        <v>5000</v>
      </c>
      <c r="K1025" s="23">
        <f>+K1026</f>
        <v>5000</v>
      </c>
      <c r="L1025" s="24">
        <f t="shared" si="39"/>
        <v>100</v>
      </c>
      <c r="M1025" s="24">
        <f t="shared" si="40"/>
        <v>100</v>
      </c>
    </row>
    <row r="1026" spans="2:13" s="3" customFormat="1" ht="10.5">
      <c r="B1026" s="19"/>
      <c r="C1026" s="19"/>
      <c r="D1026" s="19"/>
      <c r="E1026" s="19" t="s">
        <v>360</v>
      </c>
      <c r="F1026" s="19" t="s">
        <v>361</v>
      </c>
      <c r="G1026" s="20">
        <v>20000</v>
      </c>
      <c r="H1026" s="20">
        <v>5000</v>
      </c>
      <c r="I1026" s="20">
        <v>5000</v>
      </c>
      <c r="J1026" s="20">
        <v>5000</v>
      </c>
      <c r="K1026" s="20">
        <v>5000</v>
      </c>
      <c r="L1026" s="21">
        <f t="shared" si="39"/>
        <v>100</v>
      </c>
      <c r="M1026" s="21">
        <f t="shared" si="40"/>
        <v>100</v>
      </c>
    </row>
    <row r="1027" spans="1:13" s="2" customFormat="1" ht="15.75">
      <c r="A1027" s="22" t="s">
        <v>1187</v>
      </c>
      <c r="B1027" s="22"/>
      <c r="C1027" s="22"/>
      <c r="D1027" s="22" t="s">
        <v>409</v>
      </c>
      <c r="E1027" s="22"/>
      <c r="F1027" s="22" t="s">
        <v>410</v>
      </c>
      <c r="G1027" s="23">
        <f>+G1028+G1029+G1030</f>
        <v>35000</v>
      </c>
      <c r="H1027" s="23">
        <f>+H1028+H1029+H1030</f>
        <v>125000</v>
      </c>
      <c r="I1027" s="23">
        <f>+I1028+I1029+I1030</f>
        <v>125000</v>
      </c>
      <c r="J1027" s="23">
        <f>+J1028+J1029+J1030</f>
        <v>125000</v>
      </c>
      <c r="K1027" s="23">
        <f>+K1028+K1029+K1030</f>
        <v>125000</v>
      </c>
      <c r="L1027" s="24">
        <f t="shared" si="39"/>
        <v>100</v>
      </c>
      <c r="M1027" s="24">
        <f t="shared" si="40"/>
        <v>100</v>
      </c>
    </row>
    <row r="1028" spans="2:13" s="3" customFormat="1" ht="10.5">
      <c r="B1028" s="19"/>
      <c r="C1028" s="19"/>
      <c r="D1028" s="19"/>
      <c r="E1028" s="19" t="s">
        <v>635</v>
      </c>
      <c r="F1028" s="19" t="s">
        <v>636</v>
      </c>
      <c r="G1028" s="20">
        <v>2760</v>
      </c>
      <c r="H1028" s="20">
        <v>0</v>
      </c>
      <c r="I1028" s="20">
        <v>0</v>
      </c>
      <c r="J1028" s="20">
        <v>0</v>
      </c>
      <c r="K1028" s="20">
        <v>0</v>
      </c>
      <c r="L1028" s="21" t="str">
        <f t="shared" si="39"/>
        <v>**.**</v>
      </c>
      <c r="M1028" s="21" t="str">
        <f t="shared" si="40"/>
        <v>**.**</v>
      </c>
    </row>
    <row r="1029" spans="2:13" s="3" customFormat="1" ht="10.5">
      <c r="B1029" s="19"/>
      <c r="C1029" s="19"/>
      <c r="D1029" s="19"/>
      <c r="E1029" s="19" t="s">
        <v>836</v>
      </c>
      <c r="F1029" s="19" t="s">
        <v>837</v>
      </c>
      <c r="G1029" s="20">
        <v>637.09</v>
      </c>
      <c r="H1029" s="20">
        <v>0</v>
      </c>
      <c r="I1029" s="20">
        <v>0</v>
      </c>
      <c r="J1029" s="20">
        <v>0</v>
      </c>
      <c r="K1029" s="20">
        <v>0</v>
      </c>
      <c r="L1029" s="21" t="str">
        <f t="shared" si="39"/>
        <v>**.**</v>
      </c>
      <c r="M1029" s="21" t="str">
        <f t="shared" si="40"/>
        <v>**.**</v>
      </c>
    </row>
    <row r="1030" spans="2:13" s="3" customFormat="1" ht="10.5">
      <c r="B1030" s="19"/>
      <c r="C1030" s="19"/>
      <c r="D1030" s="19"/>
      <c r="E1030" s="19" t="s">
        <v>360</v>
      </c>
      <c r="F1030" s="19" t="s">
        <v>361</v>
      </c>
      <c r="G1030" s="20">
        <v>31602.91</v>
      </c>
      <c r="H1030" s="20">
        <v>125000</v>
      </c>
      <c r="I1030" s="20">
        <v>125000</v>
      </c>
      <c r="J1030" s="20">
        <v>125000</v>
      </c>
      <c r="K1030" s="20">
        <v>125000</v>
      </c>
      <c r="L1030" s="21">
        <f t="shared" si="39"/>
        <v>100</v>
      </c>
      <c r="M1030" s="21">
        <f t="shared" si="40"/>
        <v>100</v>
      </c>
    </row>
    <row r="1031" spans="1:13" s="2" customFormat="1" ht="15.75">
      <c r="A1031" s="22" t="s">
        <v>1188</v>
      </c>
      <c r="B1031" s="22"/>
      <c r="C1031" s="22"/>
      <c r="D1031" s="22" t="s">
        <v>412</v>
      </c>
      <c r="E1031" s="22"/>
      <c r="F1031" s="22" t="s">
        <v>413</v>
      </c>
      <c r="G1031" s="23">
        <f>+G1032+G1033</f>
        <v>50000</v>
      </c>
      <c r="H1031" s="23">
        <f>+H1032+H1033</f>
        <v>20000</v>
      </c>
      <c r="I1031" s="23">
        <f>+I1032+I1033</f>
        <v>20000</v>
      </c>
      <c r="J1031" s="23">
        <f>+J1032+J1033</f>
        <v>20000</v>
      </c>
      <c r="K1031" s="23">
        <f>+K1032+K1033</f>
        <v>20000</v>
      </c>
      <c r="L1031" s="24">
        <f aca="true" t="shared" si="41" ref="L1031:L1094">IF(H1031&lt;&gt;0,I1031/H1031*100,"**.**")</f>
        <v>100</v>
      </c>
      <c r="M1031" s="24">
        <f aca="true" t="shared" si="42" ref="M1031:M1094">IF(J1031&lt;&gt;0,K1031/J1031*100,"**.**")</f>
        <v>100</v>
      </c>
    </row>
    <row r="1032" spans="2:13" s="3" customFormat="1" ht="10.5">
      <c r="B1032" s="19"/>
      <c r="C1032" s="19"/>
      <c r="D1032" s="19"/>
      <c r="E1032" s="19" t="s">
        <v>739</v>
      </c>
      <c r="F1032" s="19" t="s">
        <v>740</v>
      </c>
      <c r="G1032" s="20">
        <v>50000</v>
      </c>
      <c r="H1032" s="20">
        <v>20000</v>
      </c>
      <c r="I1032" s="20">
        <v>0</v>
      </c>
      <c r="J1032" s="20">
        <v>20000</v>
      </c>
      <c r="K1032" s="20">
        <v>0</v>
      </c>
      <c r="L1032" s="21">
        <f t="shared" si="41"/>
        <v>0</v>
      </c>
      <c r="M1032" s="21">
        <f t="shared" si="42"/>
        <v>0</v>
      </c>
    </row>
    <row r="1033" spans="2:13" s="3" customFormat="1" ht="10.5">
      <c r="B1033" s="19"/>
      <c r="C1033" s="19"/>
      <c r="D1033" s="19"/>
      <c r="E1033" s="19" t="s">
        <v>360</v>
      </c>
      <c r="F1033" s="19" t="s">
        <v>361</v>
      </c>
      <c r="G1033" s="20">
        <v>0</v>
      </c>
      <c r="H1033" s="20">
        <v>0</v>
      </c>
      <c r="I1033" s="20">
        <v>20000</v>
      </c>
      <c r="J1033" s="20">
        <v>0</v>
      </c>
      <c r="K1033" s="20">
        <v>20000</v>
      </c>
      <c r="L1033" s="21" t="str">
        <f t="shared" si="41"/>
        <v>**.**</v>
      </c>
      <c r="M1033" s="21" t="str">
        <f t="shared" si="42"/>
        <v>**.**</v>
      </c>
    </row>
    <row r="1034" spans="1:13" s="2" customFormat="1" ht="15.75">
      <c r="A1034" s="22" t="s">
        <v>1189</v>
      </c>
      <c r="B1034" s="22"/>
      <c r="C1034" s="22"/>
      <c r="D1034" s="22" t="s">
        <v>415</v>
      </c>
      <c r="E1034" s="22"/>
      <c r="F1034" s="22" t="s">
        <v>416</v>
      </c>
      <c r="G1034" s="23">
        <f>+G1035+G1036+G1037+G1038</f>
        <v>3500</v>
      </c>
      <c r="H1034" s="23">
        <f>+H1035+H1036+H1037+H1038</f>
        <v>0</v>
      </c>
      <c r="I1034" s="23">
        <f>+I1035+I1036+I1037+I1038</f>
        <v>0</v>
      </c>
      <c r="J1034" s="23">
        <f>+J1035+J1036+J1037+J1038</f>
        <v>0</v>
      </c>
      <c r="K1034" s="23">
        <f>+K1035+K1036+K1037+K1038</f>
        <v>0</v>
      </c>
      <c r="L1034" s="24" t="str">
        <f t="shared" si="41"/>
        <v>**.**</v>
      </c>
      <c r="M1034" s="24" t="str">
        <f t="shared" si="42"/>
        <v>**.**</v>
      </c>
    </row>
    <row r="1035" spans="2:13" s="3" customFormat="1" ht="10.5">
      <c r="B1035" s="19"/>
      <c r="C1035" s="19"/>
      <c r="D1035" s="19"/>
      <c r="E1035" s="19" t="s">
        <v>612</v>
      </c>
      <c r="F1035" s="19" t="s">
        <v>613</v>
      </c>
      <c r="G1035" s="20">
        <v>142.91</v>
      </c>
      <c r="H1035" s="20">
        <v>0</v>
      </c>
      <c r="I1035" s="20">
        <v>0</v>
      </c>
      <c r="J1035" s="20">
        <v>0</v>
      </c>
      <c r="K1035" s="20">
        <v>0</v>
      </c>
      <c r="L1035" s="21" t="str">
        <f t="shared" si="41"/>
        <v>**.**</v>
      </c>
      <c r="M1035" s="21" t="str">
        <f t="shared" si="42"/>
        <v>**.**</v>
      </c>
    </row>
    <row r="1036" spans="2:13" s="3" customFormat="1" ht="10.5">
      <c r="B1036" s="19"/>
      <c r="C1036" s="19"/>
      <c r="D1036" s="19"/>
      <c r="E1036" s="19" t="s">
        <v>635</v>
      </c>
      <c r="F1036" s="19" t="s">
        <v>636</v>
      </c>
      <c r="G1036" s="20">
        <v>52.33</v>
      </c>
      <c r="H1036" s="20">
        <v>0</v>
      </c>
      <c r="I1036" s="20">
        <v>0</v>
      </c>
      <c r="J1036" s="20">
        <v>0</v>
      </c>
      <c r="K1036" s="20">
        <v>0</v>
      </c>
      <c r="L1036" s="21" t="str">
        <f t="shared" si="41"/>
        <v>**.**</v>
      </c>
      <c r="M1036" s="21" t="str">
        <f t="shared" si="42"/>
        <v>**.**</v>
      </c>
    </row>
    <row r="1037" spans="2:13" s="3" customFormat="1" ht="10.5">
      <c r="B1037" s="19"/>
      <c r="C1037" s="19"/>
      <c r="D1037" s="19"/>
      <c r="E1037" s="19" t="s">
        <v>836</v>
      </c>
      <c r="F1037" s="19" t="s">
        <v>837</v>
      </c>
      <c r="G1037" s="20">
        <v>825.17</v>
      </c>
      <c r="H1037" s="20">
        <v>0</v>
      </c>
      <c r="I1037" s="20">
        <v>0</v>
      </c>
      <c r="J1037" s="20">
        <v>0</v>
      </c>
      <c r="K1037" s="20">
        <v>0</v>
      </c>
      <c r="L1037" s="21" t="str">
        <f t="shared" si="41"/>
        <v>**.**</v>
      </c>
      <c r="M1037" s="21" t="str">
        <f t="shared" si="42"/>
        <v>**.**</v>
      </c>
    </row>
    <row r="1038" spans="2:13" s="3" customFormat="1" ht="10.5">
      <c r="B1038" s="19"/>
      <c r="C1038" s="19"/>
      <c r="D1038" s="19"/>
      <c r="E1038" s="19" t="s">
        <v>360</v>
      </c>
      <c r="F1038" s="19" t="s">
        <v>361</v>
      </c>
      <c r="G1038" s="20">
        <v>2479.59</v>
      </c>
      <c r="H1038" s="20">
        <v>0</v>
      </c>
      <c r="I1038" s="20">
        <v>0</v>
      </c>
      <c r="J1038" s="20">
        <v>0</v>
      </c>
      <c r="K1038" s="20">
        <v>0</v>
      </c>
      <c r="L1038" s="21" t="str">
        <f t="shared" si="41"/>
        <v>**.**</v>
      </c>
      <c r="M1038" s="21" t="str">
        <f t="shared" si="42"/>
        <v>**.**</v>
      </c>
    </row>
    <row r="1039" spans="1:13" s="2" customFormat="1" ht="15.75">
      <c r="A1039" s="22" t="s">
        <v>1190</v>
      </c>
      <c r="B1039" s="22"/>
      <c r="C1039" s="22"/>
      <c r="D1039" s="22" t="s">
        <v>418</v>
      </c>
      <c r="E1039" s="22"/>
      <c r="F1039" s="22" t="s">
        <v>319</v>
      </c>
      <c r="G1039" s="23">
        <f>+G1040</f>
        <v>1000</v>
      </c>
      <c r="H1039" s="23">
        <f>+H1040</f>
        <v>3000</v>
      </c>
      <c r="I1039" s="23">
        <f>+I1040</f>
        <v>3000</v>
      </c>
      <c r="J1039" s="23">
        <f>+J1040</f>
        <v>10000</v>
      </c>
      <c r="K1039" s="23">
        <f>+K1040</f>
        <v>10000</v>
      </c>
      <c r="L1039" s="24">
        <f t="shared" si="41"/>
        <v>100</v>
      </c>
      <c r="M1039" s="24">
        <f t="shared" si="42"/>
        <v>100</v>
      </c>
    </row>
    <row r="1040" spans="2:13" s="3" customFormat="1" ht="10.5">
      <c r="B1040" s="19"/>
      <c r="C1040" s="19"/>
      <c r="D1040" s="19"/>
      <c r="E1040" s="19" t="s">
        <v>834</v>
      </c>
      <c r="F1040" s="19" t="s">
        <v>835</v>
      </c>
      <c r="G1040" s="20">
        <v>1000</v>
      </c>
      <c r="H1040" s="20">
        <v>3000</v>
      </c>
      <c r="I1040" s="20">
        <v>3000</v>
      </c>
      <c r="J1040" s="20">
        <v>10000</v>
      </c>
      <c r="K1040" s="20">
        <v>10000</v>
      </c>
      <c r="L1040" s="21">
        <f t="shared" si="41"/>
        <v>100</v>
      </c>
      <c r="M1040" s="21">
        <f t="shared" si="42"/>
        <v>100</v>
      </c>
    </row>
    <row r="1041" spans="1:13" s="2" customFormat="1" ht="15.75">
      <c r="A1041" s="22" t="s">
        <v>1191</v>
      </c>
      <c r="B1041" s="22"/>
      <c r="C1041" s="22"/>
      <c r="D1041" s="22" t="s">
        <v>420</v>
      </c>
      <c r="E1041" s="22"/>
      <c r="F1041" s="22" t="s">
        <v>421</v>
      </c>
      <c r="G1041" s="23">
        <f>+G1042</f>
        <v>24000</v>
      </c>
      <c r="H1041" s="23">
        <f>+H1042</f>
        <v>50000</v>
      </c>
      <c r="I1041" s="23">
        <f>+I1042</f>
        <v>50000</v>
      </c>
      <c r="J1041" s="23">
        <f>+J1042</f>
        <v>50000</v>
      </c>
      <c r="K1041" s="23">
        <f>+K1042</f>
        <v>50000</v>
      </c>
      <c r="L1041" s="24">
        <f t="shared" si="41"/>
        <v>100</v>
      </c>
      <c r="M1041" s="24">
        <f t="shared" si="42"/>
        <v>100</v>
      </c>
    </row>
    <row r="1042" spans="2:13" s="3" customFormat="1" ht="10.5">
      <c r="B1042" s="19"/>
      <c r="C1042" s="19"/>
      <c r="D1042" s="19"/>
      <c r="E1042" s="19" t="s">
        <v>360</v>
      </c>
      <c r="F1042" s="19" t="s">
        <v>361</v>
      </c>
      <c r="G1042" s="20">
        <v>24000</v>
      </c>
      <c r="H1042" s="20">
        <v>50000</v>
      </c>
      <c r="I1042" s="20">
        <v>50000</v>
      </c>
      <c r="J1042" s="20">
        <v>50000</v>
      </c>
      <c r="K1042" s="20">
        <v>50000</v>
      </c>
      <c r="L1042" s="21">
        <f t="shared" si="41"/>
        <v>100</v>
      </c>
      <c r="M1042" s="21">
        <f t="shared" si="42"/>
        <v>100</v>
      </c>
    </row>
    <row r="1043" spans="1:13" s="2" customFormat="1" ht="15.75">
      <c r="A1043" s="22" t="s">
        <v>1192</v>
      </c>
      <c r="B1043" s="22"/>
      <c r="C1043" s="22"/>
      <c r="D1043" s="22" t="s">
        <v>117</v>
      </c>
      <c r="E1043" s="22"/>
      <c r="F1043" s="22" t="s">
        <v>118</v>
      </c>
      <c r="G1043" s="23">
        <f>+G1044</f>
        <v>15000</v>
      </c>
      <c r="H1043" s="23">
        <f>+H1044</f>
        <v>0</v>
      </c>
      <c r="I1043" s="23">
        <f>+I1044</f>
        <v>0</v>
      </c>
      <c r="J1043" s="23">
        <f>+J1044</f>
        <v>0</v>
      </c>
      <c r="K1043" s="23">
        <f>+K1044</f>
        <v>0</v>
      </c>
      <c r="L1043" s="24" t="str">
        <f t="shared" si="41"/>
        <v>**.**</v>
      </c>
      <c r="M1043" s="24" t="str">
        <f t="shared" si="42"/>
        <v>**.**</v>
      </c>
    </row>
    <row r="1044" spans="2:13" s="3" customFormat="1" ht="10.5">
      <c r="B1044" s="19"/>
      <c r="C1044" s="19"/>
      <c r="D1044" s="19"/>
      <c r="E1044" s="19" t="s">
        <v>749</v>
      </c>
      <c r="F1044" s="19" t="s">
        <v>750</v>
      </c>
      <c r="G1044" s="20">
        <v>15000</v>
      </c>
      <c r="H1044" s="20">
        <v>0</v>
      </c>
      <c r="I1044" s="20">
        <v>0</v>
      </c>
      <c r="J1044" s="20">
        <v>0</v>
      </c>
      <c r="K1044" s="20">
        <v>0</v>
      </c>
      <c r="L1044" s="21" t="str">
        <f t="shared" si="41"/>
        <v>**.**</v>
      </c>
      <c r="M1044" s="21" t="str">
        <f t="shared" si="42"/>
        <v>**.**</v>
      </c>
    </row>
    <row r="1045" spans="1:13" s="2" customFormat="1" ht="15.75">
      <c r="A1045" s="22" t="s">
        <v>1193</v>
      </c>
      <c r="B1045" s="22"/>
      <c r="C1045" s="22"/>
      <c r="D1045" s="22" t="s">
        <v>119</v>
      </c>
      <c r="E1045" s="22"/>
      <c r="F1045" s="22" t="s">
        <v>120</v>
      </c>
      <c r="G1045" s="23">
        <f>+G1046+G1047</f>
        <v>20000</v>
      </c>
      <c r="H1045" s="23">
        <f>+H1046+H1047</f>
        <v>50000</v>
      </c>
      <c r="I1045" s="23">
        <f>+I1046+I1047</f>
        <v>50000</v>
      </c>
      <c r="J1045" s="23">
        <f>+J1046+J1047</f>
        <v>20000</v>
      </c>
      <c r="K1045" s="23">
        <f>+K1046+K1047</f>
        <v>20000</v>
      </c>
      <c r="L1045" s="24">
        <f t="shared" si="41"/>
        <v>100</v>
      </c>
      <c r="M1045" s="24">
        <f t="shared" si="42"/>
        <v>100</v>
      </c>
    </row>
    <row r="1046" spans="2:13" s="3" customFormat="1" ht="10.5">
      <c r="B1046" s="19"/>
      <c r="C1046" s="19"/>
      <c r="D1046" s="19"/>
      <c r="E1046" s="19" t="s">
        <v>834</v>
      </c>
      <c r="F1046" s="19" t="s">
        <v>835</v>
      </c>
      <c r="G1046" s="20">
        <v>0</v>
      </c>
      <c r="H1046" s="20">
        <v>0</v>
      </c>
      <c r="I1046" s="20">
        <v>0</v>
      </c>
      <c r="J1046" s="20">
        <v>20000</v>
      </c>
      <c r="K1046" s="20">
        <v>20000</v>
      </c>
      <c r="L1046" s="21" t="str">
        <f t="shared" si="41"/>
        <v>**.**</v>
      </c>
      <c r="M1046" s="21">
        <f t="shared" si="42"/>
        <v>100</v>
      </c>
    </row>
    <row r="1047" spans="2:13" s="3" customFormat="1" ht="10.5">
      <c r="B1047" s="19"/>
      <c r="C1047" s="19"/>
      <c r="D1047" s="19"/>
      <c r="E1047" s="19" t="s">
        <v>47</v>
      </c>
      <c r="F1047" s="19" t="s">
        <v>48</v>
      </c>
      <c r="G1047" s="20">
        <v>20000</v>
      </c>
      <c r="H1047" s="20">
        <v>50000</v>
      </c>
      <c r="I1047" s="20">
        <v>50000</v>
      </c>
      <c r="J1047" s="20">
        <v>0</v>
      </c>
      <c r="K1047" s="20">
        <v>0</v>
      </c>
      <c r="L1047" s="21">
        <f t="shared" si="41"/>
        <v>100</v>
      </c>
      <c r="M1047" s="21" t="str">
        <f t="shared" si="42"/>
        <v>**.**</v>
      </c>
    </row>
    <row r="1048" spans="1:13" s="2" customFormat="1" ht="15.75">
      <c r="A1048" s="22" t="s">
        <v>1194</v>
      </c>
      <c r="B1048" s="22"/>
      <c r="C1048" s="22"/>
      <c r="D1048" s="22" t="s">
        <v>1232</v>
      </c>
      <c r="E1048" s="22"/>
      <c r="F1048" s="22" t="s">
        <v>1233</v>
      </c>
      <c r="G1048" s="23">
        <f>+G1049</f>
        <v>0</v>
      </c>
      <c r="H1048" s="23">
        <f>+H1049</f>
        <v>5000</v>
      </c>
      <c r="I1048" s="23">
        <f>+I1049</f>
        <v>5000</v>
      </c>
      <c r="J1048" s="23">
        <f>+J1049</f>
        <v>20000</v>
      </c>
      <c r="K1048" s="23">
        <f>+K1049</f>
        <v>20000</v>
      </c>
      <c r="L1048" s="24">
        <f t="shared" si="41"/>
        <v>100</v>
      </c>
      <c r="M1048" s="24">
        <f t="shared" si="42"/>
        <v>100</v>
      </c>
    </row>
    <row r="1049" spans="2:13" s="3" customFormat="1" ht="10.5">
      <c r="B1049" s="19"/>
      <c r="C1049" s="19"/>
      <c r="D1049" s="19"/>
      <c r="E1049" s="19" t="s">
        <v>834</v>
      </c>
      <c r="F1049" s="19" t="s">
        <v>835</v>
      </c>
      <c r="G1049" s="20">
        <v>0</v>
      </c>
      <c r="H1049" s="20">
        <v>5000</v>
      </c>
      <c r="I1049" s="20">
        <v>5000</v>
      </c>
      <c r="J1049" s="20">
        <v>20000</v>
      </c>
      <c r="K1049" s="20">
        <v>20000</v>
      </c>
      <c r="L1049" s="21">
        <f t="shared" si="41"/>
        <v>100</v>
      </c>
      <c r="M1049" s="21">
        <f t="shared" si="42"/>
        <v>100</v>
      </c>
    </row>
    <row r="1050" spans="1:13" s="2" customFormat="1" ht="15.75">
      <c r="A1050" s="22" t="s">
        <v>1195</v>
      </c>
      <c r="B1050" s="22"/>
      <c r="C1050" s="22"/>
      <c r="D1050" s="22" t="s">
        <v>1234</v>
      </c>
      <c r="E1050" s="22"/>
      <c r="F1050" s="22" t="s">
        <v>1235</v>
      </c>
      <c r="G1050" s="23">
        <f>+G1051</f>
        <v>0</v>
      </c>
      <c r="H1050" s="23">
        <f>+H1051</f>
        <v>0</v>
      </c>
      <c r="I1050" s="23">
        <f>+I1051</f>
        <v>0</v>
      </c>
      <c r="J1050" s="23">
        <f>+J1051</f>
        <v>30000</v>
      </c>
      <c r="K1050" s="23">
        <f>+K1051</f>
        <v>30000</v>
      </c>
      <c r="L1050" s="24" t="str">
        <f t="shared" si="41"/>
        <v>**.**</v>
      </c>
      <c r="M1050" s="24">
        <f t="shared" si="42"/>
        <v>100</v>
      </c>
    </row>
    <row r="1051" spans="2:13" s="3" customFormat="1" ht="10.5">
      <c r="B1051" s="19"/>
      <c r="C1051" s="19"/>
      <c r="D1051" s="19"/>
      <c r="E1051" s="19" t="s">
        <v>749</v>
      </c>
      <c r="F1051" s="19" t="s">
        <v>750</v>
      </c>
      <c r="G1051" s="20">
        <v>0</v>
      </c>
      <c r="H1051" s="20">
        <v>0</v>
      </c>
      <c r="I1051" s="20">
        <v>0</v>
      </c>
      <c r="J1051" s="20">
        <v>30000</v>
      </c>
      <c r="K1051" s="20">
        <v>30000</v>
      </c>
      <c r="L1051" s="21" t="str">
        <f t="shared" si="41"/>
        <v>**.**</v>
      </c>
      <c r="M1051" s="21">
        <f t="shared" si="42"/>
        <v>100</v>
      </c>
    </row>
    <row r="1052" spans="1:13" s="2" customFormat="1" ht="15.75">
      <c r="A1052" s="22" t="s">
        <v>1196</v>
      </c>
      <c r="B1052" s="22"/>
      <c r="C1052" s="22"/>
      <c r="D1052" s="22" t="s">
        <v>1300</v>
      </c>
      <c r="E1052" s="22"/>
      <c r="F1052" s="22" t="s">
        <v>1301</v>
      </c>
      <c r="G1052" s="23">
        <f>+G1053</f>
        <v>0</v>
      </c>
      <c r="H1052" s="23">
        <f>+H1053</f>
        <v>8000</v>
      </c>
      <c r="I1052" s="23">
        <f>+I1053</f>
        <v>8000</v>
      </c>
      <c r="J1052" s="23">
        <f>+J1053</f>
        <v>4000</v>
      </c>
      <c r="K1052" s="23">
        <f>+K1053</f>
        <v>4000</v>
      </c>
      <c r="L1052" s="24">
        <f t="shared" si="41"/>
        <v>100</v>
      </c>
      <c r="M1052" s="24">
        <f t="shared" si="42"/>
        <v>100</v>
      </c>
    </row>
    <row r="1053" spans="2:13" s="3" customFormat="1" ht="10.5">
      <c r="B1053" s="19"/>
      <c r="C1053" s="19"/>
      <c r="D1053" s="19"/>
      <c r="E1053" s="19" t="s">
        <v>836</v>
      </c>
      <c r="F1053" s="19" t="s">
        <v>837</v>
      </c>
      <c r="G1053" s="20">
        <v>0</v>
      </c>
      <c r="H1053" s="20">
        <v>8000</v>
      </c>
      <c r="I1053" s="20">
        <v>8000</v>
      </c>
      <c r="J1053" s="20">
        <v>4000</v>
      </c>
      <c r="K1053" s="20">
        <v>4000</v>
      </c>
      <c r="L1053" s="21">
        <f t="shared" si="41"/>
        <v>100</v>
      </c>
      <c r="M1053" s="21">
        <f t="shared" si="42"/>
        <v>100</v>
      </c>
    </row>
    <row r="1054" spans="1:13" s="2" customFormat="1" ht="15.75">
      <c r="A1054" s="22" t="s">
        <v>1197</v>
      </c>
      <c r="B1054" s="22"/>
      <c r="C1054" s="22"/>
      <c r="D1054" s="22" t="s">
        <v>1302</v>
      </c>
      <c r="E1054" s="22"/>
      <c r="F1054" s="22" t="s">
        <v>1303</v>
      </c>
      <c r="G1054" s="23">
        <f>+G1055</f>
        <v>0</v>
      </c>
      <c r="H1054" s="23">
        <f>+H1055</f>
        <v>10000</v>
      </c>
      <c r="I1054" s="23">
        <f>+I1055</f>
        <v>10000</v>
      </c>
      <c r="J1054" s="23">
        <f>+J1055</f>
        <v>10000</v>
      </c>
      <c r="K1054" s="23">
        <f>+K1055</f>
        <v>10000</v>
      </c>
      <c r="L1054" s="24">
        <f t="shared" si="41"/>
        <v>100</v>
      </c>
      <c r="M1054" s="24">
        <f t="shared" si="42"/>
        <v>100</v>
      </c>
    </row>
    <row r="1055" spans="2:13" s="3" customFormat="1" ht="10.5">
      <c r="B1055" s="19"/>
      <c r="C1055" s="19"/>
      <c r="D1055" s="19"/>
      <c r="E1055" s="19" t="s">
        <v>635</v>
      </c>
      <c r="F1055" s="19" t="s">
        <v>636</v>
      </c>
      <c r="G1055" s="20">
        <v>0</v>
      </c>
      <c r="H1055" s="20">
        <v>10000</v>
      </c>
      <c r="I1055" s="20">
        <v>10000</v>
      </c>
      <c r="J1055" s="20">
        <v>10000</v>
      </c>
      <c r="K1055" s="20">
        <v>10000</v>
      </c>
      <c r="L1055" s="21">
        <f t="shared" si="41"/>
        <v>100</v>
      </c>
      <c r="M1055" s="21">
        <f t="shared" si="42"/>
        <v>100</v>
      </c>
    </row>
    <row r="1056" spans="2:13" s="15" customFormat="1" ht="20.25">
      <c r="B1056" s="16" t="s">
        <v>422</v>
      </c>
      <c r="C1056" s="16"/>
      <c r="D1056" s="16"/>
      <c r="E1056" s="16"/>
      <c r="F1056" s="16" t="s">
        <v>423</v>
      </c>
      <c r="G1056" s="17">
        <f>+G1057+G1096+G1121+G1143+G1171+G1195+G1236+G1262+G1282+G1295+G1315+G1347</f>
        <v>1104069.2100000002</v>
      </c>
      <c r="H1056" s="17">
        <f>+H1057+H1096+H1121+H1143+H1171+H1195+H1236+H1262+H1282+H1295+H1315+H1347</f>
        <v>829178</v>
      </c>
      <c r="I1056" s="17">
        <f>+I1057+I1096+I1121+I1143+I1171+I1195+I1236+I1262+I1282+I1295+I1315+I1347</f>
        <v>829178</v>
      </c>
      <c r="J1056" s="17">
        <f>+J1057+J1096+J1121+J1143+J1171+J1195+J1236+J1262+J1282+J1295+J1315+J1347</f>
        <v>945890</v>
      </c>
      <c r="K1056" s="17">
        <f>+K1057+K1096+K1121+K1143+K1171+K1195+K1236+K1262+K1282+K1295+K1315+K1347</f>
        <v>945890</v>
      </c>
      <c r="L1056" s="18">
        <f t="shared" si="41"/>
        <v>100</v>
      </c>
      <c r="M1056" s="18">
        <f t="shared" si="42"/>
        <v>100</v>
      </c>
    </row>
    <row r="1057" spans="2:13" s="1" customFormat="1" ht="18">
      <c r="B1057" s="25" t="s">
        <v>424</v>
      </c>
      <c r="C1057" s="25"/>
      <c r="D1057" s="25"/>
      <c r="E1057" s="25"/>
      <c r="F1057" s="25" t="s">
        <v>425</v>
      </c>
      <c r="G1057" s="26">
        <f>+G1058+G1074+G1081+G1092</f>
        <v>81897.29000000001</v>
      </c>
      <c r="H1057" s="26">
        <f>+H1058+H1074+H1081+H1092</f>
        <v>80322</v>
      </c>
      <c r="I1057" s="26">
        <f>+I1058+I1074+I1081+I1092</f>
        <v>80322</v>
      </c>
      <c r="J1057" s="26">
        <f>+J1058+J1074+J1081+J1092</f>
        <v>82564</v>
      </c>
      <c r="K1057" s="26">
        <f>+K1058+K1074+K1081+K1092</f>
        <v>82564</v>
      </c>
      <c r="L1057" s="27">
        <f t="shared" si="41"/>
        <v>100</v>
      </c>
      <c r="M1057" s="27">
        <f t="shared" si="42"/>
        <v>100</v>
      </c>
    </row>
    <row r="1058" spans="2:13" s="3" customFormat="1" ht="10.5">
      <c r="B1058" s="19"/>
      <c r="C1058" s="19" t="s">
        <v>701</v>
      </c>
      <c r="D1058" s="19"/>
      <c r="E1058" s="19"/>
      <c r="F1058" s="19" t="s">
        <v>702</v>
      </c>
      <c r="G1058" s="20">
        <f>+G1059</f>
        <v>20197.29</v>
      </c>
      <c r="H1058" s="20">
        <f>+H1059</f>
        <v>16887</v>
      </c>
      <c r="I1058" s="20">
        <f>+I1059</f>
        <v>16887</v>
      </c>
      <c r="J1058" s="20">
        <f>+J1059</f>
        <v>17426</v>
      </c>
      <c r="K1058" s="20">
        <f>+K1059</f>
        <v>17426</v>
      </c>
      <c r="L1058" s="21">
        <f t="shared" si="41"/>
        <v>100</v>
      </c>
      <c r="M1058" s="21">
        <f t="shared" si="42"/>
        <v>100</v>
      </c>
    </row>
    <row r="1059" spans="1:13" s="2" customFormat="1" ht="15.75">
      <c r="A1059" s="22" t="s">
        <v>1198</v>
      </c>
      <c r="B1059" s="22"/>
      <c r="C1059" s="22"/>
      <c r="D1059" s="22" t="s">
        <v>427</v>
      </c>
      <c r="E1059" s="22"/>
      <c r="F1059" s="22" t="s">
        <v>428</v>
      </c>
      <c r="G1059" s="23">
        <f>+G1060+G1061+G1062+G1063+G1064+G1065+G1066+G1067+G1068+G1069+G1070+G1071+G1072+G1073</f>
        <v>20197.29</v>
      </c>
      <c r="H1059" s="23">
        <f>+H1060+H1061+H1062+H1063+H1064+H1065+H1066+H1067+H1068+H1069+H1070+H1071+H1072+H1073</f>
        <v>16887</v>
      </c>
      <c r="I1059" s="23">
        <f>+I1060+I1061+I1062+I1063+I1064+I1065+I1066+I1067+I1068+I1069+I1070+I1071+I1072+I1073</f>
        <v>16887</v>
      </c>
      <c r="J1059" s="23">
        <f>+J1060+J1061+J1062+J1063+J1064+J1065+J1066+J1067+J1068+J1069+J1070+J1071+J1072+J1073</f>
        <v>17426</v>
      </c>
      <c r="K1059" s="23">
        <f>+K1060+K1061+K1062+K1063+K1064+K1065+K1066+K1067+K1068+K1069+K1070+K1071+K1072+K1073</f>
        <v>17426</v>
      </c>
      <c r="L1059" s="24">
        <f t="shared" si="41"/>
        <v>100</v>
      </c>
      <c r="M1059" s="24">
        <f t="shared" si="42"/>
        <v>100</v>
      </c>
    </row>
    <row r="1060" spans="2:13" s="3" customFormat="1" ht="10.5">
      <c r="B1060" s="19"/>
      <c r="C1060" s="19"/>
      <c r="D1060" s="19"/>
      <c r="E1060" s="19" t="s">
        <v>663</v>
      </c>
      <c r="F1060" s="19" t="s">
        <v>664</v>
      </c>
      <c r="G1060" s="20">
        <v>11097.29</v>
      </c>
      <c r="H1060" s="20">
        <v>9949</v>
      </c>
      <c r="I1060" s="20">
        <v>10149</v>
      </c>
      <c r="J1060" s="20">
        <v>10237</v>
      </c>
      <c r="K1060" s="20">
        <v>10467</v>
      </c>
      <c r="L1060" s="21">
        <f t="shared" si="41"/>
        <v>102.01025228666198</v>
      </c>
      <c r="M1060" s="21">
        <f t="shared" si="42"/>
        <v>102.2467519781186</v>
      </c>
    </row>
    <row r="1061" spans="2:13" s="3" customFormat="1" ht="10.5">
      <c r="B1061" s="19"/>
      <c r="C1061" s="19"/>
      <c r="D1061" s="19"/>
      <c r="E1061" s="19" t="s">
        <v>711</v>
      </c>
      <c r="F1061" s="19" t="s">
        <v>712</v>
      </c>
      <c r="G1061" s="20">
        <v>672</v>
      </c>
      <c r="H1061" s="20">
        <v>306</v>
      </c>
      <c r="I1061" s="20">
        <v>306</v>
      </c>
      <c r="J1061" s="20">
        <v>350</v>
      </c>
      <c r="K1061" s="20">
        <v>350</v>
      </c>
      <c r="L1061" s="21">
        <f t="shared" si="41"/>
        <v>100</v>
      </c>
      <c r="M1061" s="21">
        <f t="shared" si="42"/>
        <v>100</v>
      </c>
    </row>
    <row r="1062" spans="2:13" s="3" customFormat="1" ht="10.5">
      <c r="B1062" s="19"/>
      <c r="C1062" s="19"/>
      <c r="D1062" s="19"/>
      <c r="E1062" s="19" t="s">
        <v>665</v>
      </c>
      <c r="F1062" s="19" t="s">
        <v>666</v>
      </c>
      <c r="G1062" s="20">
        <v>833.85</v>
      </c>
      <c r="H1062" s="20">
        <v>853</v>
      </c>
      <c r="I1062" s="20">
        <v>853</v>
      </c>
      <c r="J1062" s="20">
        <v>867</v>
      </c>
      <c r="K1062" s="20">
        <v>867</v>
      </c>
      <c r="L1062" s="21">
        <f t="shared" si="41"/>
        <v>100</v>
      </c>
      <c r="M1062" s="21">
        <f t="shared" si="42"/>
        <v>100</v>
      </c>
    </row>
    <row r="1063" spans="2:13" s="3" customFormat="1" ht="10.5">
      <c r="B1063" s="19"/>
      <c r="C1063" s="19"/>
      <c r="D1063" s="19"/>
      <c r="E1063" s="19" t="s">
        <v>671</v>
      </c>
      <c r="F1063" s="19" t="s">
        <v>672</v>
      </c>
      <c r="G1063" s="20">
        <v>1100</v>
      </c>
      <c r="H1063" s="20">
        <v>1125</v>
      </c>
      <c r="I1063" s="20">
        <v>1125</v>
      </c>
      <c r="J1063" s="20">
        <v>1150</v>
      </c>
      <c r="K1063" s="20">
        <v>1150</v>
      </c>
      <c r="L1063" s="21">
        <f t="shared" si="41"/>
        <v>100</v>
      </c>
      <c r="M1063" s="21">
        <f t="shared" si="42"/>
        <v>100</v>
      </c>
    </row>
    <row r="1064" spans="2:13" s="3" customFormat="1" ht="10.5">
      <c r="B1064" s="19"/>
      <c r="C1064" s="19"/>
      <c r="D1064" s="19"/>
      <c r="E1064" s="19" t="s">
        <v>673</v>
      </c>
      <c r="F1064" s="19" t="s">
        <v>674</v>
      </c>
      <c r="G1064" s="20">
        <v>900</v>
      </c>
      <c r="H1064" s="20">
        <v>921</v>
      </c>
      <c r="I1064" s="20">
        <v>921</v>
      </c>
      <c r="J1064" s="20">
        <v>940</v>
      </c>
      <c r="K1064" s="20">
        <v>940</v>
      </c>
      <c r="L1064" s="21">
        <f t="shared" si="41"/>
        <v>100</v>
      </c>
      <c r="M1064" s="21">
        <f t="shared" si="42"/>
        <v>100</v>
      </c>
    </row>
    <row r="1065" spans="2:13" s="3" customFormat="1" ht="10.5">
      <c r="B1065" s="19"/>
      <c r="C1065" s="19"/>
      <c r="D1065" s="19"/>
      <c r="E1065" s="19" t="s">
        <v>675</v>
      </c>
      <c r="F1065" s="19" t="s">
        <v>676</v>
      </c>
      <c r="G1065" s="20">
        <v>8.52</v>
      </c>
      <c r="H1065" s="20">
        <v>9</v>
      </c>
      <c r="I1065" s="20">
        <v>9</v>
      </c>
      <c r="J1065" s="20">
        <v>9</v>
      </c>
      <c r="K1065" s="20">
        <v>9</v>
      </c>
      <c r="L1065" s="21">
        <f t="shared" si="41"/>
        <v>100</v>
      </c>
      <c r="M1065" s="21">
        <f t="shared" si="42"/>
        <v>100</v>
      </c>
    </row>
    <row r="1066" spans="2:13" s="3" customFormat="1" ht="10.5">
      <c r="B1066" s="19"/>
      <c r="C1066" s="19"/>
      <c r="D1066" s="19"/>
      <c r="E1066" s="19" t="s">
        <v>677</v>
      </c>
      <c r="F1066" s="19" t="s">
        <v>678</v>
      </c>
      <c r="G1066" s="20">
        <v>13.5</v>
      </c>
      <c r="H1066" s="20">
        <v>14</v>
      </c>
      <c r="I1066" s="20">
        <v>14</v>
      </c>
      <c r="J1066" s="20">
        <v>14</v>
      </c>
      <c r="K1066" s="20">
        <v>14</v>
      </c>
      <c r="L1066" s="21">
        <f t="shared" si="41"/>
        <v>100</v>
      </c>
      <c r="M1066" s="21">
        <f t="shared" si="42"/>
        <v>100</v>
      </c>
    </row>
    <row r="1067" spans="2:13" s="3" customFormat="1" ht="10.5">
      <c r="B1067" s="19"/>
      <c r="C1067" s="19"/>
      <c r="D1067" s="19"/>
      <c r="E1067" s="19" t="s">
        <v>667</v>
      </c>
      <c r="F1067" s="19" t="s">
        <v>668</v>
      </c>
      <c r="G1067" s="20">
        <v>450.01</v>
      </c>
      <c r="H1067" s="20">
        <v>460</v>
      </c>
      <c r="I1067" s="20">
        <v>460</v>
      </c>
      <c r="J1067" s="20">
        <v>470</v>
      </c>
      <c r="K1067" s="20">
        <v>470</v>
      </c>
      <c r="L1067" s="21">
        <f t="shared" si="41"/>
        <v>100</v>
      </c>
      <c r="M1067" s="21">
        <f t="shared" si="42"/>
        <v>100</v>
      </c>
    </row>
    <row r="1068" spans="2:13" s="3" customFormat="1" ht="10.5">
      <c r="B1068" s="19"/>
      <c r="C1068" s="19"/>
      <c r="D1068" s="19"/>
      <c r="E1068" s="19" t="s">
        <v>639</v>
      </c>
      <c r="F1068" s="19" t="s">
        <v>640</v>
      </c>
      <c r="G1068" s="20">
        <v>1025.46</v>
      </c>
      <c r="H1068" s="20">
        <v>1050</v>
      </c>
      <c r="I1068" s="20">
        <v>1050</v>
      </c>
      <c r="J1068" s="20">
        <v>1070</v>
      </c>
      <c r="K1068" s="20">
        <v>1070</v>
      </c>
      <c r="L1068" s="21">
        <f t="shared" si="41"/>
        <v>100</v>
      </c>
      <c r="M1068" s="21">
        <f t="shared" si="42"/>
        <v>100</v>
      </c>
    </row>
    <row r="1069" spans="2:13" s="3" customFormat="1" ht="10.5">
      <c r="B1069" s="19"/>
      <c r="C1069" s="19"/>
      <c r="D1069" s="19"/>
      <c r="E1069" s="19" t="s">
        <v>695</v>
      </c>
      <c r="F1069" s="19" t="s">
        <v>696</v>
      </c>
      <c r="G1069" s="20">
        <v>2367.72</v>
      </c>
      <c r="H1069" s="20">
        <v>1500</v>
      </c>
      <c r="I1069" s="20">
        <v>1500</v>
      </c>
      <c r="J1069" s="20">
        <v>1539</v>
      </c>
      <c r="K1069" s="20">
        <v>1539</v>
      </c>
      <c r="L1069" s="21">
        <f t="shared" si="41"/>
        <v>100</v>
      </c>
      <c r="M1069" s="21">
        <f t="shared" si="42"/>
        <v>100</v>
      </c>
    </row>
    <row r="1070" spans="2:13" s="3" customFormat="1" ht="10.5">
      <c r="B1070" s="19"/>
      <c r="C1070" s="19"/>
      <c r="D1070" s="19"/>
      <c r="E1070" s="19" t="s">
        <v>697</v>
      </c>
      <c r="F1070" s="19" t="s">
        <v>698</v>
      </c>
      <c r="G1070" s="20">
        <v>180</v>
      </c>
      <c r="H1070" s="20">
        <v>200</v>
      </c>
      <c r="I1070" s="20">
        <v>200</v>
      </c>
      <c r="J1070" s="20">
        <v>250</v>
      </c>
      <c r="K1070" s="20">
        <v>250</v>
      </c>
      <c r="L1070" s="21">
        <f t="shared" si="41"/>
        <v>100</v>
      </c>
      <c r="M1070" s="21">
        <f t="shared" si="42"/>
        <v>100</v>
      </c>
    </row>
    <row r="1071" spans="2:13" s="3" customFormat="1" ht="10.5">
      <c r="B1071" s="19"/>
      <c r="C1071" s="19"/>
      <c r="D1071" s="19"/>
      <c r="E1071" s="19" t="s">
        <v>725</v>
      </c>
      <c r="F1071" s="19" t="s">
        <v>726</v>
      </c>
      <c r="G1071" s="20">
        <v>143.55</v>
      </c>
      <c r="H1071" s="20">
        <v>200</v>
      </c>
      <c r="I1071" s="20">
        <v>0</v>
      </c>
      <c r="J1071" s="20">
        <v>230</v>
      </c>
      <c r="K1071" s="20">
        <v>0</v>
      </c>
      <c r="L1071" s="21">
        <f t="shared" si="41"/>
        <v>0</v>
      </c>
      <c r="M1071" s="21">
        <f t="shared" si="42"/>
        <v>0</v>
      </c>
    </row>
    <row r="1072" spans="2:13" s="3" customFormat="1" ht="10.5">
      <c r="B1072" s="19"/>
      <c r="C1072" s="19"/>
      <c r="D1072" s="19"/>
      <c r="E1072" s="19" t="s">
        <v>635</v>
      </c>
      <c r="F1072" s="19" t="s">
        <v>636</v>
      </c>
      <c r="G1072" s="20">
        <v>1175.39</v>
      </c>
      <c r="H1072" s="20">
        <v>0</v>
      </c>
      <c r="I1072" s="20">
        <v>0</v>
      </c>
      <c r="J1072" s="20">
        <v>0</v>
      </c>
      <c r="K1072" s="20">
        <v>0</v>
      </c>
      <c r="L1072" s="21" t="str">
        <f t="shared" si="41"/>
        <v>**.**</v>
      </c>
      <c r="M1072" s="21" t="str">
        <f t="shared" si="42"/>
        <v>**.**</v>
      </c>
    </row>
    <row r="1073" spans="2:13" s="3" customFormat="1" ht="10.5">
      <c r="B1073" s="19"/>
      <c r="C1073" s="19"/>
      <c r="D1073" s="19"/>
      <c r="E1073" s="19" t="s">
        <v>643</v>
      </c>
      <c r="F1073" s="19" t="s">
        <v>644</v>
      </c>
      <c r="G1073" s="20">
        <v>230</v>
      </c>
      <c r="H1073" s="20">
        <v>300</v>
      </c>
      <c r="I1073" s="20">
        <v>300</v>
      </c>
      <c r="J1073" s="20">
        <v>300</v>
      </c>
      <c r="K1073" s="20">
        <v>300</v>
      </c>
      <c r="L1073" s="21">
        <f t="shared" si="41"/>
        <v>100</v>
      </c>
      <c r="M1073" s="21">
        <f t="shared" si="42"/>
        <v>100</v>
      </c>
    </row>
    <row r="1074" spans="2:13" s="3" customFormat="1" ht="10.5">
      <c r="B1074" s="19"/>
      <c r="C1074" s="19" t="s">
        <v>230</v>
      </c>
      <c r="D1074" s="19"/>
      <c r="E1074" s="19"/>
      <c r="F1074" s="19" t="s">
        <v>231</v>
      </c>
      <c r="G1074" s="20">
        <f>+G1075+G1077</f>
        <v>52400</v>
      </c>
      <c r="H1074" s="20">
        <f>+H1075+H1077</f>
        <v>52535</v>
      </c>
      <c r="I1074" s="20">
        <f>+I1075+I1077</f>
        <v>52535</v>
      </c>
      <c r="J1074" s="20">
        <f>+J1075+J1077</f>
        <v>53638</v>
      </c>
      <c r="K1074" s="20">
        <f>+K1075+K1077</f>
        <v>53638</v>
      </c>
      <c r="L1074" s="21">
        <f t="shared" si="41"/>
        <v>100</v>
      </c>
      <c r="M1074" s="21">
        <f t="shared" si="42"/>
        <v>100</v>
      </c>
    </row>
    <row r="1075" spans="1:13" s="2" customFormat="1" ht="15.75">
      <c r="A1075" s="22" t="s">
        <v>1199</v>
      </c>
      <c r="B1075" s="22"/>
      <c r="C1075" s="22"/>
      <c r="D1075" s="22" t="s">
        <v>430</v>
      </c>
      <c r="E1075" s="22"/>
      <c r="F1075" s="22" t="s">
        <v>431</v>
      </c>
      <c r="G1075" s="23">
        <f>+G1076</f>
        <v>25400</v>
      </c>
      <c r="H1075" s="23">
        <f>+H1076</f>
        <v>25857</v>
      </c>
      <c r="I1075" s="23">
        <f>+I1076</f>
        <v>25857</v>
      </c>
      <c r="J1075" s="23">
        <f>+J1076</f>
        <v>26400</v>
      </c>
      <c r="K1075" s="23">
        <f>+K1076</f>
        <v>26400</v>
      </c>
      <c r="L1075" s="24">
        <f t="shared" si="41"/>
        <v>100</v>
      </c>
      <c r="M1075" s="24">
        <f t="shared" si="42"/>
        <v>100</v>
      </c>
    </row>
    <row r="1076" spans="2:13" s="3" customFormat="1" ht="10.5">
      <c r="B1076" s="19"/>
      <c r="C1076" s="19"/>
      <c r="D1076" s="19"/>
      <c r="E1076" s="19" t="s">
        <v>749</v>
      </c>
      <c r="F1076" s="19" t="s">
        <v>750</v>
      </c>
      <c r="G1076" s="20">
        <v>25400</v>
      </c>
      <c r="H1076" s="20">
        <v>25857</v>
      </c>
      <c r="I1076" s="20">
        <v>25857</v>
      </c>
      <c r="J1076" s="20">
        <v>26400</v>
      </c>
      <c r="K1076" s="20">
        <v>26400</v>
      </c>
      <c r="L1076" s="21">
        <f t="shared" si="41"/>
        <v>100</v>
      </c>
      <c r="M1076" s="21">
        <f t="shared" si="42"/>
        <v>100</v>
      </c>
    </row>
    <row r="1077" spans="1:13" s="2" customFormat="1" ht="15.75">
      <c r="A1077" s="22" t="s">
        <v>1200</v>
      </c>
      <c r="B1077" s="22"/>
      <c r="C1077" s="22"/>
      <c r="D1077" s="22" t="s">
        <v>433</v>
      </c>
      <c r="E1077" s="22"/>
      <c r="F1077" s="22" t="s">
        <v>434</v>
      </c>
      <c r="G1077" s="23">
        <f>+G1078+G1079+G1080</f>
        <v>27000</v>
      </c>
      <c r="H1077" s="23">
        <f>+H1078+H1079+H1080</f>
        <v>26678</v>
      </c>
      <c r="I1077" s="23">
        <f>+I1078+I1079+I1080</f>
        <v>26678</v>
      </c>
      <c r="J1077" s="23">
        <f>+J1078+J1079+J1080</f>
        <v>27238</v>
      </c>
      <c r="K1077" s="23">
        <f>+K1078+K1079+K1080</f>
        <v>27238</v>
      </c>
      <c r="L1077" s="24">
        <f t="shared" si="41"/>
        <v>100</v>
      </c>
      <c r="M1077" s="24">
        <f t="shared" si="42"/>
        <v>100</v>
      </c>
    </row>
    <row r="1078" spans="2:13" s="3" customFormat="1" ht="10.5">
      <c r="B1078" s="19"/>
      <c r="C1078" s="19"/>
      <c r="D1078" s="19"/>
      <c r="E1078" s="19" t="s">
        <v>697</v>
      </c>
      <c r="F1078" s="19" t="s">
        <v>698</v>
      </c>
      <c r="G1078" s="20">
        <v>18380.5</v>
      </c>
      <c r="H1078" s="20">
        <v>17878</v>
      </c>
      <c r="I1078" s="20">
        <v>17878</v>
      </c>
      <c r="J1078" s="20">
        <v>26438</v>
      </c>
      <c r="K1078" s="20">
        <v>26438</v>
      </c>
      <c r="L1078" s="21">
        <f t="shared" si="41"/>
        <v>100</v>
      </c>
      <c r="M1078" s="21">
        <f t="shared" si="42"/>
        <v>100</v>
      </c>
    </row>
    <row r="1079" spans="2:13" s="3" customFormat="1" ht="10.5">
      <c r="B1079" s="19"/>
      <c r="C1079" s="19"/>
      <c r="D1079" s="19"/>
      <c r="E1079" s="19" t="s">
        <v>635</v>
      </c>
      <c r="F1079" s="19" t="s">
        <v>636</v>
      </c>
      <c r="G1079" s="20">
        <v>619.5</v>
      </c>
      <c r="H1079" s="20">
        <v>800</v>
      </c>
      <c r="I1079" s="20">
        <v>800</v>
      </c>
      <c r="J1079" s="20">
        <v>800</v>
      </c>
      <c r="K1079" s="20">
        <v>800</v>
      </c>
      <c r="L1079" s="21">
        <f t="shared" si="41"/>
        <v>100</v>
      </c>
      <c r="M1079" s="21">
        <f t="shared" si="42"/>
        <v>100</v>
      </c>
    </row>
    <row r="1080" spans="2:13" s="3" customFormat="1" ht="10.5">
      <c r="B1080" s="19"/>
      <c r="C1080" s="19"/>
      <c r="D1080" s="19"/>
      <c r="E1080" s="19" t="s">
        <v>749</v>
      </c>
      <c r="F1080" s="19" t="s">
        <v>750</v>
      </c>
      <c r="G1080" s="20">
        <v>8000</v>
      </c>
      <c r="H1080" s="20">
        <v>8000</v>
      </c>
      <c r="I1080" s="20">
        <v>8000</v>
      </c>
      <c r="J1080" s="20">
        <v>0</v>
      </c>
      <c r="K1080" s="20">
        <v>0</v>
      </c>
      <c r="L1080" s="21">
        <f t="shared" si="41"/>
        <v>100</v>
      </c>
      <c r="M1080" s="21" t="str">
        <f t="shared" si="42"/>
        <v>**.**</v>
      </c>
    </row>
    <row r="1081" spans="2:13" s="3" customFormat="1" ht="10.5">
      <c r="B1081" s="19"/>
      <c r="C1081" s="19" t="s">
        <v>170</v>
      </c>
      <c r="D1081" s="19"/>
      <c r="E1081" s="19"/>
      <c r="F1081" s="19" t="s">
        <v>171</v>
      </c>
      <c r="G1081" s="20">
        <f>+G1082</f>
        <v>8800</v>
      </c>
      <c r="H1081" s="20">
        <f>+H1082</f>
        <v>10200</v>
      </c>
      <c r="I1081" s="20">
        <f>+I1082</f>
        <v>10200</v>
      </c>
      <c r="J1081" s="20">
        <f>+J1082</f>
        <v>10700</v>
      </c>
      <c r="K1081" s="20">
        <f>+K1082</f>
        <v>10700</v>
      </c>
      <c r="L1081" s="21">
        <f t="shared" si="41"/>
        <v>100</v>
      </c>
      <c r="M1081" s="21">
        <f t="shared" si="42"/>
        <v>100</v>
      </c>
    </row>
    <row r="1082" spans="1:13" s="2" customFormat="1" ht="15.75">
      <c r="A1082" s="22" t="s">
        <v>1201</v>
      </c>
      <c r="B1082" s="22"/>
      <c r="C1082" s="22"/>
      <c r="D1082" s="22" t="s">
        <v>436</v>
      </c>
      <c r="E1082" s="22"/>
      <c r="F1082" s="22" t="s">
        <v>437</v>
      </c>
      <c r="G1082" s="23">
        <f>+G1083+G1084+G1085+G1086+G1087+G1088+G1089+G1090+G1091</f>
        <v>8800</v>
      </c>
      <c r="H1082" s="23">
        <f>+H1083+H1084+H1085+H1086+H1087+H1088+H1089+H1090+H1091</f>
        <v>10200</v>
      </c>
      <c r="I1082" s="23">
        <f>+I1083+I1084+I1085+I1086+I1087+I1088+I1089+I1090+I1091</f>
        <v>10200</v>
      </c>
      <c r="J1082" s="23">
        <f>+J1083+J1084+J1085+J1086+J1087+J1088+J1089+J1090+J1091</f>
        <v>10700</v>
      </c>
      <c r="K1082" s="23">
        <f>+K1083+K1084+K1085+K1086+K1087+K1088+K1089+K1090+K1091</f>
        <v>10700</v>
      </c>
      <c r="L1082" s="24">
        <f t="shared" si="41"/>
        <v>100</v>
      </c>
      <c r="M1082" s="24">
        <f t="shared" si="42"/>
        <v>100</v>
      </c>
    </row>
    <row r="1083" spans="2:13" s="3" customFormat="1" ht="10.5">
      <c r="B1083" s="19"/>
      <c r="C1083" s="19"/>
      <c r="D1083" s="19"/>
      <c r="E1083" s="19" t="s">
        <v>663</v>
      </c>
      <c r="F1083" s="19" t="s">
        <v>664</v>
      </c>
      <c r="G1083" s="20">
        <v>926.77</v>
      </c>
      <c r="H1083" s="20">
        <v>2400</v>
      </c>
      <c r="I1083" s="20">
        <v>2400</v>
      </c>
      <c r="J1083" s="20">
        <v>2600</v>
      </c>
      <c r="K1083" s="20">
        <v>2600</v>
      </c>
      <c r="L1083" s="21">
        <f t="shared" si="41"/>
        <v>100</v>
      </c>
      <c r="M1083" s="21">
        <f t="shared" si="42"/>
        <v>100</v>
      </c>
    </row>
    <row r="1084" spans="2:13" s="3" customFormat="1" ht="10.5">
      <c r="B1084" s="19"/>
      <c r="C1084" s="19"/>
      <c r="D1084" s="19"/>
      <c r="E1084" s="19" t="s">
        <v>639</v>
      </c>
      <c r="F1084" s="19" t="s">
        <v>640</v>
      </c>
      <c r="G1084" s="20">
        <v>774.2</v>
      </c>
      <c r="H1084" s="20">
        <v>750</v>
      </c>
      <c r="I1084" s="20">
        <v>750</v>
      </c>
      <c r="J1084" s="20">
        <v>820</v>
      </c>
      <c r="K1084" s="20">
        <v>820</v>
      </c>
      <c r="L1084" s="21">
        <f t="shared" si="41"/>
        <v>100</v>
      </c>
      <c r="M1084" s="21">
        <f t="shared" si="42"/>
        <v>100</v>
      </c>
    </row>
    <row r="1085" spans="2:13" s="3" customFormat="1" ht="10.5">
      <c r="B1085" s="19"/>
      <c r="C1085" s="19"/>
      <c r="D1085" s="19"/>
      <c r="E1085" s="19" t="s">
        <v>695</v>
      </c>
      <c r="F1085" s="19" t="s">
        <v>696</v>
      </c>
      <c r="G1085" s="20">
        <v>3073.23</v>
      </c>
      <c r="H1085" s="20">
        <v>4000</v>
      </c>
      <c r="I1085" s="20">
        <v>4000</v>
      </c>
      <c r="J1085" s="20">
        <v>4200</v>
      </c>
      <c r="K1085" s="20">
        <v>4200</v>
      </c>
      <c r="L1085" s="21">
        <f t="shared" si="41"/>
        <v>100</v>
      </c>
      <c r="M1085" s="21">
        <f t="shared" si="42"/>
        <v>100</v>
      </c>
    </row>
    <row r="1086" spans="2:13" s="3" customFormat="1" ht="10.5">
      <c r="B1086" s="19"/>
      <c r="C1086" s="19"/>
      <c r="D1086" s="19"/>
      <c r="E1086" s="19" t="s">
        <v>697</v>
      </c>
      <c r="F1086" s="19" t="s">
        <v>698</v>
      </c>
      <c r="G1086" s="20">
        <v>1151.58</v>
      </c>
      <c r="H1086" s="20">
        <v>1500</v>
      </c>
      <c r="I1086" s="20">
        <v>1500</v>
      </c>
      <c r="J1086" s="20">
        <v>1600</v>
      </c>
      <c r="K1086" s="20">
        <v>1600</v>
      </c>
      <c r="L1086" s="21">
        <f t="shared" si="41"/>
        <v>100</v>
      </c>
      <c r="M1086" s="21">
        <f t="shared" si="42"/>
        <v>100</v>
      </c>
    </row>
    <row r="1087" spans="2:13" s="3" customFormat="1" ht="10.5">
      <c r="B1087" s="19"/>
      <c r="C1087" s="19"/>
      <c r="D1087" s="19"/>
      <c r="E1087" s="19" t="s">
        <v>2</v>
      </c>
      <c r="F1087" s="19" t="s">
        <v>3</v>
      </c>
      <c r="G1087" s="20">
        <v>0</v>
      </c>
      <c r="H1087" s="20">
        <v>500</v>
      </c>
      <c r="I1087" s="20">
        <v>500</v>
      </c>
      <c r="J1087" s="20">
        <v>500</v>
      </c>
      <c r="K1087" s="20">
        <v>500</v>
      </c>
      <c r="L1087" s="21">
        <f t="shared" si="41"/>
        <v>100</v>
      </c>
      <c r="M1087" s="21">
        <f t="shared" si="42"/>
        <v>100</v>
      </c>
    </row>
    <row r="1088" spans="2:13" s="3" customFormat="1" ht="10.5">
      <c r="B1088" s="19"/>
      <c r="C1088" s="19"/>
      <c r="D1088" s="19"/>
      <c r="E1088" s="19" t="s">
        <v>725</v>
      </c>
      <c r="F1088" s="19" t="s">
        <v>726</v>
      </c>
      <c r="G1088" s="20">
        <v>13.05</v>
      </c>
      <c r="H1088" s="20">
        <v>0</v>
      </c>
      <c r="I1088" s="20">
        <v>0</v>
      </c>
      <c r="J1088" s="20">
        <v>0</v>
      </c>
      <c r="K1088" s="20">
        <v>0</v>
      </c>
      <c r="L1088" s="21" t="str">
        <f t="shared" si="41"/>
        <v>**.**</v>
      </c>
      <c r="M1088" s="21" t="str">
        <f t="shared" si="42"/>
        <v>**.**</v>
      </c>
    </row>
    <row r="1089" spans="2:13" s="3" customFormat="1" ht="10.5">
      <c r="B1089" s="19"/>
      <c r="C1089" s="19"/>
      <c r="D1089" s="19"/>
      <c r="E1089" s="19" t="s">
        <v>635</v>
      </c>
      <c r="F1089" s="19" t="s">
        <v>636</v>
      </c>
      <c r="G1089" s="20">
        <v>864.15</v>
      </c>
      <c r="H1089" s="20">
        <v>500</v>
      </c>
      <c r="I1089" s="20">
        <v>500</v>
      </c>
      <c r="J1089" s="20">
        <v>550</v>
      </c>
      <c r="K1089" s="20">
        <v>550</v>
      </c>
      <c r="L1089" s="21">
        <f t="shared" si="41"/>
        <v>100</v>
      </c>
      <c r="M1089" s="21">
        <f t="shared" si="42"/>
        <v>100</v>
      </c>
    </row>
    <row r="1090" spans="2:13" s="3" customFormat="1" ht="10.5">
      <c r="B1090" s="19"/>
      <c r="C1090" s="19"/>
      <c r="D1090" s="19"/>
      <c r="E1090" s="19" t="s">
        <v>749</v>
      </c>
      <c r="F1090" s="19" t="s">
        <v>750</v>
      </c>
      <c r="G1090" s="20">
        <v>1497.02</v>
      </c>
      <c r="H1090" s="20">
        <v>550</v>
      </c>
      <c r="I1090" s="20">
        <v>550</v>
      </c>
      <c r="J1090" s="20">
        <v>430</v>
      </c>
      <c r="K1090" s="20">
        <v>430</v>
      </c>
      <c r="L1090" s="21">
        <f t="shared" si="41"/>
        <v>100</v>
      </c>
      <c r="M1090" s="21">
        <f t="shared" si="42"/>
        <v>100</v>
      </c>
    </row>
    <row r="1091" spans="2:13" s="3" customFormat="1" ht="10.5">
      <c r="B1091" s="19"/>
      <c r="C1091" s="19"/>
      <c r="D1091" s="19"/>
      <c r="E1091" s="19" t="s">
        <v>47</v>
      </c>
      <c r="F1091" s="19" t="s">
        <v>48</v>
      </c>
      <c r="G1091" s="20">
        <v>500</v>
      </c>
      <c r="H1091" s="20">
        <v>0</v>
      </c>
      <c r="I1091" s="20">
        <v>0</v>
      </c>
      <c r="J1091" s="20">
        <v>0</v>
      </c>
      <c r="K1091" s="20">
        <v>0</v>
      </c>
      <c r="L1091" s="21" t="str">
        <f t="shared" si="41"/>
        <v>**.**</v>
      </c>
      <c r="M1091" s="21" t="str">
        <f t="shared" si="42"/>
        <v>**.**</v>
      </c>
    </row>
    <row r="1092" spans="2:13" s="3" customFormat="1" ht="10.5">
      <c r="B1092" s="19"/>
      <c r="C1092" s="19" t="s">
        <v>823</v>
      </c>
      <c r="D1092" s="19"/>
      <c r="E1092" s="19"/>
      <c r="F1092" s="19" t="s">
        <v>824</v>
      </c>
      <c r="G1092" s="20">
        <f>+G1093</f>
        <v>500</v>
      </c>
      <c r="H1092" s="20">
        <f>+H1093</f>
        <v>700</v>
      </c>
      <c r="I1092" s="20">
        <f>+I1093</f>
        <v>700</v>
      </c>
      <c r="J1092" s="20">
        <f>+J1093</f>
        <v>800</v>
      </c>
      <c r="K1092" s="20">
        <f>+K1093</f>
        <v>800</v>
      </c>
      <c r="L1092" s="21">
        <f t="shared" si="41"/>
        <v>100</v>
      </c>
      <c r="M1092" s="21">
        <f t="shared" si="42"/>
        <v>100</v>
      </c>
    </row>
    <row r="1093" spans="1:13" s="2" customFormat="1" ht="15.75">
      <c r="A1093" s="22" t="s">
        <v>1202</v>
      </c>
      <c r="B1093" s="22"/>
      <c r="C1093" s="22"/>
      <c r="D1093" s="22" t="s">
        <v>322</v>
      </c>
      <c r="E1093" s="22"/>
      <c r="F1093" s="22" t="s">
        <v>323</v>
      </c>
      <c r="G1093" s="23">
        <f>+G1094+G1095</f>
        <v>500</v>
      </c>
      <c r="H1093" s="23">
        <f>+H1094+H1095</f>
        <v>700</v>
      </c>
      <c r="I1093" s="23">
        <f>+I1094+I1095</f>
        <v>700</v>
      </c>
      <c r="J1093" s="23">
        <f>+J1094+J1095</f>
        <v>800</v>
      </c>
      <c r="K1093" s="23">
        <f>+K1094+K1095</f>
        <v>800</v>
      </c>
      <c r="L1093" s="24">
        <f t="shared" si="41"/>
        <v>100</v>
      </c>
      <c r="M1093" s="24">
        <f t="shared" si="42"/>
        <v>100</v>
      </c>
    </row>
    <row r="1094" spans="2:13" s="3" customFormat="1" ht="10.5">
      <c r="B1094" s="19"/>
      <c r="C1094" s="19"/>
      <c r="D1094" s="19"/>
      <c r="E1094" s="19" t="s">
        <v>695</v>
      </c>
      <c r="F1094" s="19" t="s">
        <v>696</v>
      </c>
      <c r="G1094" s="20">
        <v>500</v>
      </c>
      <c r="H1094" s="20">
        <v>0</v>
      </c>
      <c r="I1094" s="20">
        <v>0</v>
      </c>
      <c r="J1094" s="20">
        <v>0</v>
      </c>
      <c r="K1094" s="20">
        <v>0</v>
      </c>
      <c r="L1094" s="21" t="str">
        <f t="shared" si="41"/>
        <v>**.**</v>
      </c>
      <c r="M1094" s="21" t="str">
        <f t="shared" si="42"/>
        <v>**.**</v>
      </c>
    </row>
    <row r="1095" spans="2:13" s="3" customFormat="1" ht="10.5">
      <c r="B1095" s="19"/>
      <c r="C1095" s="19"/>
      <c r="D1095" s="19"/>
      <c r="E1095" s="19" t="s">
        <v>697</v>
      </c>
      <c r="F1095" s="19" t="s">
        <v>698</v>
      </c>
      <c r="G1095" s="20">
        <v>0</v>
      </c>
      <c r="H1095" s="20">
        <v>700</v>
      </c>
      <c r="I1095" s="20">
        <v>700</v>
      </c>
      <c r="J1095" s="20">
        <v>800</v>
      </c>
      <c r="K1095" s="20">
        <v>800</v>
      </c>
      <c r="L1095" s="21">
        <f aca="true" t="shared" si="43" ref="L1095:L1158">IF(H1095&lt;&gt;0,I1095/H1095*100,"**.**")</f>
        <v>100</v>
      </c>
      <c r="M1095" s="21">
        <f aca="true" t="shared" si="44" ref="M1095:M1158">IF(J1095&lt;&gt;0,K1095/J1095*100,"**.**")</f>
        <v>100</v>
      </c>
    </row>
    <row r="1096" spans="2:13" s="1" customFormat="1" ht="18">
      <c r="B1096" s="25" t="s">
        <v>438</v>
      </c>
      <c r="C1096" s="25"/>
      <c r="D1096" s="25"/>
      <c r="E1096" s="25"/>
      <c r="F1096" s="25" t="s">
        <v>439</v>
      </c>
      <c r="G1096" s="26">
        <f>+G1097+G1106+G1113</f>
        <v>71707.3</v>
      </c>
      <c r="H1096" s="26">
        <f>+H1097+H1106+H1113</f>
        <v>58993</v>
      </c>
      <c r="I1096" s="26">
        <f>+I1097+I1106+I1113</f>
        <v>58993</v>
      </c>
      <c r="J1096" s="26">
        <f>+J1097+J1106+J1113</f>
        <v>59897</v>
      </c>
      <c r="K1096" s="26">
        <f>+K1097+K1106+K1113</f>
        <v>59897</v>
      </c>
      <c r="L1096" s="27">
        <f t="shared" si="43"/>
        <v>100</v>
      </c>
      <c r="M1096" s="27">
        <f t="shared" si="44"/>
        <v>100</v>
      </c>
    </row>
    <row r="1097" spans="2:13" s="3" customFormat="1" ht="10.5">
      <c r="B1097" s="19"/>
      <c r="C1097" s="19" t="s">
        <v>701</v>
      </c>
      <c r="D1097" s="19"/>
      <c r="E1097" s="19"/>
      <c r="F1097" s="19" t="s">
        <v>702</v>
      </c>
      <c r="G1097" s="20">
        <f>+G1098</f>
        <v>29707.3</v>
      </c>
      <c r="H1097" s="20">
        <f>+H1098</f>
        <v>15384</v>
      </c>
      <c r="I1097" s="20">
        <f>+I1098</f>
        <v>15384</v>
      </c>
      <c r="J1097" s="20">
        <f>+J1098</f>
        <v>15504</v>
      </c>
      <c r="K1097" s="20">
        <f>+K1098</f>
        <v>15504</v>
      </c>
      <c r="L1097" s="21">
        <f t="shared" si="43"/>
        <v>100</v>
      </c>
      <c r="M1097" s="21">
        <f t="shared" si="44"/>
        <v>100</v>
      </c>
    </row>
    <row r="1098" spans="1:13" s="2" customFormat="1" ht="15.75">
      <c r="A1098" s="22" t="s">
        <v>1203</v>
      </c>
      <c r="B1098" s="22"/>
      <c r="C1098" s="22"/>
      <c r="D1098" s="22" t="s">
        <v>441</v>
      </c>
      <c r="E1098" s="22"/>
      <c r="F1098" s="22" t="s">
        <v>442</v>
      </c>
      <c r="G1098" s="23">
        <f>+G1099+G1100+G1101+G1102+G1103+G1104+G1105</f>
        <v>29707.3</v>
      </c>
      <c r="H1098" s="23">
        <f>+H1099+H1100+H1101+H1102+H1103+H1104+H1105</f>
        <v>15384</v>
      </c>
      <c r="I1098" s="23">
        <f>+I1099+I1100+I1101+I1102+I1103+I1104+I1105</f>
        <v>15384</v>
      </c>
      <c r="J1098" s="23">
        <f>+J1099+J1100+J1101+J1102+J1103+J1104+J1105</f>
        <v>15504</v>
      </c>
      <c r="K1098" s="23">
        <f>+K1099+K1100+K1101+K1102+K1103+K1104+K1105</f>
        <v>15504</v>
      </c>
      <c r="L1098" s="24">
        <f t="shared" si="43"/>
        <v>100</v>
      </c>
      <c r="M1098" s="24">
        <f t="shared" si="44"/>
        <v>100</v>
      </c>
    </row>
    <row r="1099" spans="2:13" s="3" customFormat="1" ht="10.5">
      <c r="B1099" s="19"/>
      <c r="C1099" s="19"/>
      <c r="D1099" s="19"/>
      <c r="E1099" s="19" t="s">
        <v>639</v>
      </c>
      <c r="F1099" s="19" t="s">
        <v>640</v>
      </c>
      <c r="G1099" s="20">
        <v>3600</v>
      </c>
      <c r="H1099" s="20">
        <v>3684</v>
      </c>
      <c r="I1099" s="20">
        <v>3684</v>
      </c>
      <c r="J1099" s="20">
        <v>3561</v>
      </c>
      <c r="K1099" s="20">
        <v>4101</v>
      </c>
      <c r="L1099" s="21">
        <f t="shared" si="43"/>
        <v>100</v>
      </c>
      <c r="M1099" s="21">
        <f t="shared" si="44"/>
        <v>115.16427969671442</v>
      </c>
    </row>
    <row r="1100" spans="2:13" s="3" customFormat="1" ht="10.5">
      <c r="B1100" s="19"/>
      <c r="C1100" s="19"/>
      <c r="D1100" s="19"/>
      <c r="E1100" s="19" t="s">
        <v>719</v>
      </c>
      <c r="F1100" s="19" t="s">
        <v>720</v>
      </c>
      <c r="G1100" s="20">
        <v>400</v>
      </c>
      <c r="H1100" s="20">
        <v>400</v>
      </c>
      <c r="I1100" s="20">
        <v>400</v>
      </c>
      <c r="J1100" s="20">
        <v>540</v>
      </c>
      <c r="K1100" s="20">
        <v>0</v>
      </c>
      <c r="L1100" s="21">
        <f t="shared" si="43"/>
        <v>100</v>
      </c>
      <c r="M1100" s="21">
        <f t="shared" si="44"/>
        <v>0</v>
      </c>
    </row>
    <row r="1101" spans="2:13" s="3" customFormat="1" ht="10.5">
      <c r="B1101" s="19"/>
      <c r="C1101" s="19"/>
      <c r="D1101" s="19"/>
      <c r="E1101" s="19" t="s">
        <v>695</v>
      </c>
      <c r="F1101" s="19" t="s">
        <v>696</v>
      </c>
      <c r="G1101" s="20">
        <v>9007.3</v>
      </c>
      <c r="H1101" s="20">
        <v>8000</v>
      </c>
      <c r="I1101" s="20">
        <v>8000</v>
      </c>
      <c r="J1101" s="20">
        <v>8103</v>
      </c>
      <c r="K1101" s="20">
        <v>8103</v>
      </c>
      <c r="L1101" s="21">
        <f t="shared" si="43"/>
        <v>100</v>
      </c>
      <c r="M1101" s="21">
        <f t="shared" si="44"/>
        <v>100</v>
      </c>
    </row>
    <row r="1102" spans="2:13" s="3" customFormat="1" ht="10.5">
      <c r="B1102" s="19"/>
      <c r="C1102" s="19"/>
      <c r="D1102" s="19"/>
      <c r="E1102" s="19" t="s">
        <v>697</v>
      </c>
      <c r="F1102" s="19" t="s">
        <v>698</v>
      </c>
      <c r="G1102" s="20">
        <v>3400</v>
      </c>
      <c r="H1102" s="20">
        <v>1900</v>
      </c>
      <c r="I1102" s="20">
        <v>2900</v>
      </c>
      <c r="J1102" s="20">
        <v>1900</v>
      </c>
      <c r="K1102" s="20">
        <v>1900</v>
      </c>
      <c r="L1102" s="21">
        <f t="shared" si="43"/>
        <v>152.63157894736844</v>
      </c>
      <c r="M1102" s="21">
        <f t="shared" si="44"/>
        <v>100</v>
      </c>
    </row>
    <row r="1103" spans="2:13" s="3" customFormat="1" ht="10.5">
      <c r="B1103" s="19"/>
      <c r="C1103" s="19"/>
      <c r="D1103" s="19"/>
      <c r="E1103" s="19" t="s">
        <v>635</v>
      </c>
      <c r="F1103" s="19" t="s">
        <v>636</v>
      </c>
      <c r="G1103" s="20">
        <v>1000</v>
      </c>
      <c r="H1103" s="20">
        <v>1000</v>
      </c>
      <c r="I1103" s="20">
        <v>0</v>
      </c>
      <c r="J1103" s="20">
        <v>1000</v>
      </c>
      <c r="K1103" s="20">
        <v>1000</v>
      </c>
      <c r="L1103" s="21">
        <f t="shared" si="43"/>
        <v>0</v>
      </c>
      <c r="M1103" s="21">
        <f t="shared" si="44"/>
        <v>100</v>
      </c>
    </row>
    <row r="1104" spans="2:13" s="3" customFormat="1" ht="10.5">
      <c r="B1104" s="19"/>
      <c r="C1104" s="19"/>
      <c r="D1104" s="19"/>
      <c r="E1104" s="19" t="s">
        <v>643</v>
      </c>
      <c r="F1104" s="19" t="s">
        <v>644</v>
      </c>
      <c r="G1104" s="20">
        <v>300</v>
      </c>
      <c r="H1104" s="20">
        <v>400</v>
      </c>
      <c r="I1104" s="20">
        <v>400</v>
      </c>
      <c r="J1104" s="20">
        <v>400</v>
      </c>
      <c r="K1104" s="20">
        <v>400</v>
      </c>
      <c r="L1104" s="21">
        <f t="shared" si="43"/>
        <v>100</v>
      </c>
      <c r="M1104" s="21">
        <f t="shared" si="44"/>
        <v>100</v>
      </c>
    </row>
    <row r="1105" spans="2:13" s="3" customFormat="1" ht="10.5">
      <c r="B1105" s="19"/>
      <c r="C1105" s="19"/>
      <c r="D1105" s="19"/>
      <c r="E1105" s="19" t="s">
        <v>729</v>
      </c>
      <c r="F1105" s="19" t="s">
        <v>730</v>
      </c>
      <c r="G1105" s="20">
        <v>12000</v>
      </c>
      <c r="H1105" s="20">
        <v>0</v>
      </c>
      <c r="I1105" s="20">
        <v>0</v>
      </c>
      <c r="J1105" s="20">
        <v>0</v>
      </c>
      <c r="K1105" s="20">
        <v>0</v>
      </c>
      <c r="L1105" s="21" t="str">
        <f t="shared" si="43"/>
        <v>**.**</v>
      </c>
      <c r="M1105" s="21" t="str">
        <f t="shared" si="44"/>
        <v>**.**</v>
      </c>
    </row>
    <row r="1106" spans="2:13" s="3" customFormat="1" ht="10.5">
      <c r="B1106" s="19"/>
      <c r="C1106" s="19" t="s">
        <v>230</v>
      </c>
      <c r="D1106" s="19"/>
      <c r="E1106" s="19"/>
      <c r="F1106" s="19" t="s">
        <v>231</v>
      </c>
      <c r="G1106" s="20">
        <f>+G1107+G1110</f>
        <v>36300</v>
      </c>
      <c r="H1106" s="20">
        <f>+H1107+H1110</f>
        <v>37309</v>
      </c>
      <c r="I1106" s="20">
        <f>+I1107+I1110</f>
        <v>37309</v>
      </c>
      <c r="J1106" s="20">
        <f>+J1107+J1110</f>
        <v>38093</v>
      </c>
      <c r="K1106" s="20">
        <f>+K1107+K1110</f>
        <v>38093</v>
      </c>
      <c r="L1106" s="21">
        <f t="shared" si="43"/>
        <v>100</v>
      </c>
      <c r="M1106" s="21">
        <f t="shared" si="44"/>
        <v>100</v>
      </c>
    </row>
    <row r="1107" spans="1:13" s="2" customFormat="1" ht="15.75">
      <c r="A1107" s="22" t="s">
        <v>1204</v>
      </c>
      <c r="B1107" s="22"/>
      <c r="C1107" s="22"/>
      <c r="D1107" s="22" t="s">
        <v>444</v>
      </c>
      <c r="E1107" s="22"/>
      <c r="F1107" s="22" t="s">
        <v>445</v>
      </c>
      <c r="G1107" s="23">
        <f>+G1108+G1109</f>
        <v>25800</v>
      </c>
      <c r="H1107" s="23">
        <f>+H1108+H1109</f>
        <v>26264</v>
      </c>
      <c r="I1107" s="23">
        <f>+I1108+I1109</f>
        <v>26264</v>
      </c>
      <c r="J1107" s="23">
        <f>+J1108+J1109</f>
        <v>26816</v>
      </c>
      <c r="K1107" s="23">
        <f>+K1108+K1109</f>
        <v>26816</v>
      </c>
      <c r="L1107" s="24">
        <f t="shared" si="43"/>
        <v>100</v>
      </c>
      <c r="M1107" s="24">
        <f t="shared" si="44"/>
        <v>100</v>
      </c>
    </row>
    <row r="1108" spans="2:13" s="3" customFormat="1" ht="10.5">
      <c r="B1108" s="19"/>
      <c r="C1108" s="19"/>
      <c r="D1108" s="19"/>
      <c r="E1108" s="19" t="s">
        <v>643</v>
      </c>
      <c r="F1108" s="19" t="s">
        <v>644</v>
      </c>
      <c r="G1108" s="20">
        <v>1000</v>
      </c>
      <c r="H1108" s="20">
        <v>0</v>
      </c>
      <c r="I1108" s="20">
        <v>0</v>
      </c>
      <c r="J1108" s="20">
        <v>0</v>
      </c>
      <c r="K1108" s="20">
        <v>0</v>
      </c>
      <c r="L1108" s="21" t="str">
        <f t="shared" si="43"/>
        <v>**.**</v>
      </c>
      <c r="M1108" s="21" t="str">
        <f t="shared" si="44"/>
        <v>**.**</v>
      </c>
    </row>
    <row r="1109" spans="2:13" s="3" customFormat="1" ht="10.5">
      <c r="B1109" s="19"/>
      <c r="C1109" s="19"/>
      <c r="D1109" s="19"/>
      <c r="E1109" s="19" t="s">
        <v>749</v>
      </c>
      <c r="F1109" s="19" t="s">
        <v>750</v>
      </c>
      <c r="G1109" s="20">
        <v>24800</v>
      </c>
      <c r="H1109" s="20">
        <v>26264</v>
      </c>
      <c r="I1109" s="20">
        <v>26264</v>
      </c>
      <c r="J1109" s="20">
        <v>26816</v>
      </c>
      <c r="K1109" s="20">
        <v>26816</v>
      </c>
      <c r="L1109" s="21">
        <f t="shared" si="43"/>
        <v>100</v>
      </c>
      <c r="M1109" s="21">
        <f t="shared" si="44"/>
        <v>100</v>
      </c>
    </row>
    <row r="1110" spans="1:13" s="2" customFormat="1" ht="15.75">
      <c r="A1110" s="22" t="s">
        <v>1205</v>
      </c>
      <c r="B1110" s="22"/>
      <c r="C1110" s="22"/>
      <c r="D1110" s="22" t="s">
        <v>447</v>
      </c>
      <c r="E1110" s="22"/>
      <c r="F1110" s="22" t="s">
        <v>448</v>
      </c>
      <c r="G1110" s="23">
        <f>+G1111+G1112</f>
        <v>10500</v>
      </c>
      <c r="H1110" s="23">
        <f>+H1111+H1112</f>
        <v>11045</v>
      </c>
      <c r="I1110" s="23">
        <f>+I1111+I1112</f>
        <v>11045</v>
      </c>
      <c r="J1110" s="23">
        <f>+J1111+J1112</f>
        <v>11277</v>
      </c>
      <c r="K1110" s="23">
        <f>+K1111+K1112</f>
        <v>11277</v>
      </c>
      <c r="L1110" s="24">
        <f t="shared" si="43"/>
        <v>100</v>
      </c>
      <c r="M1110" s="24">
        <f t="shared" si="44"/>
        <v>100</v>
      </c>
    </row>
    <row r="1111" spans="2:13" s="3" customFormat="1" ht="10.5">
      <c r="B1111" s="19"/>
      <c r="C1111" s="19"/>
      <c r="D1111" s="19"/>
      <c r="E1111" s="19" t="s">
        <v>639</v>
      </c>
      <c r="F1111" s="19" t="s">
        <v>640</v>
      </c>
      <c r="G1111" s="20">
        <v>2000</v>
      </c>
      <c r="H1111" s="20">
        <v>2324</v>
      </c>
      <c r="I1111" s="20">
        <v>0</v>
      </c>
      <c r="J1111" s="20">
        <v>2321</v>
      </c>
      <c r="K1111" s="20">
        <v>0</v>
      </c>
      <c r="L1111" s="21">
        <f t="shared" si="43"/>
        <v>0</v>
      </c>
      <c r="M1111" s="21">
        <f t="shared" si="44"/>
        <v>0</v>
      </c>
    </row>
    <row r="1112" spans="2:13" s="3" customFormat="1" ht="10.5">
      <c r="B1112" s="19"/>
      <c r="C1112" s="19"/>
      <c r="D1112" s="19"/>
      <c r="E1112" s="19" t="s">
        <v>697</v>
      </c>
      <c r="F1112" s="19" t="s">
        <v>698</v>
      </c>
      <c r="G1112" s="20">
        <v>8500</v>
      </c>
      <c r="H1112" s="20">
        <v>8721</v>
      </c>
      <c r="I1112" s="20">
        <v>11045</v>
      </c>
      <c r="J1112" s="20">
        <v>8956</v>
      </c>
      <c r="K1112" s="20">
        <v>11277</v>
      </c>
      <c r="L1112" s="21">
        <f t="shared" si="43"/>
        <v>126.64832014677216</v>
      </c>
      <c r="M1112" s="21">
        <f t="shared" si="44"/>
        <v>125.91558731576598</v>
      </c>
    </row>
    <row r="1113" spans="2:13" s="3" customFormat="1" ht="10.5">
      <c r="B1113" s="19"/>
      <c r="C1113" s="19" t="s">
        <v>170</v>
      </c>
      <c r="D1113" s="19"/>
      <c r="E1113" s="19"/>
      <c r="F1113" s="19" t="s">
        <v>171</v>
      </c>
      <c r="G1113" s="20">
        <f>+G1114</f>
        <v>5700</v>
      </c>
      <c r="H1113" s="20">
        <f>+H1114</f>
        <v>6300</v>
      </c>
      <c r="I1113" s="20">
        <f>+I1114</f>
        <v>6300</v>
      </c>
      <c r="J1113" s="20">
        <f>+J1114</f>
        <v>6300</v>
      </c>
      <c r="K1113" s="20">
        <f>+K1114</f>
        <v>6300</v>
      </c>
      <c r="L1113" s="21">
        <f t="shared" si="43"/>
        <v>100</v>
      </c>
      <c r="M1113" s="21">
        <f t="shared" si="44"/>
        <v>100</v>
      </c>
    </row>
    <row r="1114" spans="1:13" s="2" customFormat="1" ht="15.75">
      <c r="A1114" s="22" t="s">
        <v>1206</v>
      </c>
      <c r="B1114" s="22"/>
      <c r="C1114" s="22"/>
      <c r="D1114" s="22" t="s">
        <v>450</v>
      </c>
      <c r="E1114" s="22"/>
      <c r="F1114" s="22" t="s">
        <v>451</v>
      </c>
      <c r="G1114" s="23">
        <f>+G1115+G1116+G1117+G1118+G1119+G1120</f>
        <v>5700</v>
      </c>
      <c r="H1114" s="23">
        <f>+H1115+H1116+H1117+H1118+H1119+H1120</f>
        <v>6300</v>
      </c>
      <c r="I1114" s="23">
        <f>+I1115+I1116+I1117+I1118+I1119+I1120</f>
        <v>6300</v>
      </c>
      <c r="J1114" s="23">
        <f>+J1115+J1116+J1117+J1118+J1119+J1120</f>
        <v>6300</v>
      </c>
      <c r="K1114" s="23">
        <f>+K1115+K1116+K1117+K1118+K1119+K1120</f>
        <v>6300</v>
      </c>
      <c r="L1114" s="24">
        <f t="shared" si="43"/>
        <v>100</v>
      </c>
      <c r="M1114" s="24">
        <f t="shared" si="44"/>
        <v>100</v>
      </c>
    </row>
    <row r="1115" spans="2:13" s="3" customFormat="1" ht="10.5">
      <c r="B1115" s="19"/>
      <c r="C1115" s="19"/>
      <c r="D1115" s="19"/>
      <c r="E1115" s="19" t="s">
        <v>639</v>
      </c>
      <c r="F1115" s="19" t="s">
        <v>640</v>
      </c>
      <c r="G1115" s="20">
        <v>0</v>
      </c>
      <c r="H1115" s="20">
        <v>200</v>
      </c>
      <c r="I1115" s="20">
        <v>0</v>
      </c>
      <c r="J1115" s="20">
        <v>200</v>
      </c>
      <c r="K1115" s="20">
        <v>0</v>
      </c>
      <c r="L1115" s="21">
        <f t="shared" si="43"/>
        <v>0</v>
      </c>
      <c r="M1115" s="21">
        <f t="shared" si="44"/>
        <v>0</v>
      </c>
    </row>
    <row r="1116" spans="2:13" s="3" customFormat="1" ht="10.5">
      <c r="B1116" s="19"/>
      <c r="C1116" s="19"/>
      <c r="D1116" s="19"/>
      <c r="E1116" s="19" t="s">
        <v>695</v>
      </c>
      <c r="F1116" s="19" t="s">
        <v>696</v>
      </c>
      <c r="G1116" s="20">
        <v>3200</v>
      </c>
      <c r="H1116" s="20">
        <v>3200</v>
      </c>
      <c r="I1116" s="20">
        <v>3400</v>
      </c>
      <c r="J1116" s="20">
        <v>3200</v>
      </c>
      <c r="K1116" s="20">
        <v>3400</v>
      </c>
      <c r="L1116" s="21">
        <f t="shared" si="43"/>
        <v>106.25</v>
      </c>
      <c r="M1116" s="21">
        <f t="shared" si="44"/>
        <v>106.25</v>
      </c>
    </row>
    <row r="1117" spans="2:13" s="3" customFormat="1" ht="10.5">
      <c r="B1117" s="19"/>
      <c r="C1117" s="19"/>
      <c r="D1117" s="19"/>
      <c r="E1117" s="19" t="s">
        <v>697</v>
      </c>
      <c r="F1117" s="19" t="s">
        <v>698</v>
      </c>
      <c r="G1117" s="20">
        <v>300</v>
      </c>
      <c r="H1117" s="20">
        <v>1700</v>
      </c>
      <c r="I1117" s="20">
        <v>1700</v>
      </c>
      <c r="J1117" s="20">
        <v>1700</v>
      </c>
      <c r="K1117" s="20">
        <v>1700</v>
      </c>
      <c r="L1117" s="21">
        <f t="shared" si="43"/>
        <v>100</v>
      </c>
      <c r="M1117" s="21">
        <f t="shared" si="44"/>
        <v>100</v>
      </c>
    </row>
    <row r="1118" spans="2:13" s="3" customFormat="1" ht="10.5">
      <c r="B1118" s="19"/>
      <c r="C1118" s="19"/>
      <c r="D1118" s="19"/>
      <c r="E1118" s="19" t="s">
        <v>2</v>
      </c>
      <c r="F1118" s="19" t="s">
        <v>3</v>
      </c>
      <c r="G1118" s="20">
        <v>200</v>
      </c>
      <c r="H1118" s="20">
        <v>200</v>
      </c>
      <c r="I1118" s="20">
        <v>200</v>
      </c>
      <c r="J1118" s="20">
        <v>200</v>
      </c>
      <c r="K1118" s="20">
        <v>200</v>
      </c>
      <c r="L1118" s="21">
        <f t="shared" si="43"/>
        <v>100</v>
      </c>
      <c r="M1118" s="21">
        <f t="shared" si="44"/>
        <v>100</v>
      </c>
    </row>
    <row r="1119" spans="2:13" s="3" customFormat="1" ht="10.5">
      <c r="B1119" s="19"/>
      <c r="C1119" s="19"/>
      <c r="D1119" s="19"/>
      <c r="E1119" s="19" t="s">
        <v>635</v>
      </c>
      <c r="F1119" s="19" t="s">
        <v>636</v>
      </c>
      <c r="G1119" s="20">
        <v>1000</v>
      </c>
      <c r="H1119" s="20">
        <v>1000</v>
      </c>
      <c r="I1119" s="20">
        <v>1000</v>
      </c>
      <c r="J1119" s="20">
        <v>1000</v>
      </c>
      <c r="K1119" s="20">
        <v>1000</v>
      </c>
      <c r="L1119" s="21">
        <f t="shared" si="43"/>
        <v>100</v>
      </c>
      <c r="M1119" s="21">
        <f t="shared" si="44"/>
        <v>100</v>
      </c>
    </row>
    <row r="1120" spans="2:13" s="3" customFormat="1" ht="10.5">
      <c r="B1120" s="19"/>
      <c r="C1120" s="19"/>
      <c r="D1120" s="19"/>
      <c r="E1120" s="19" t="s">
        <v>834</v>
      </c>
      <c r="F1120" s="19" t="s">
        <v>835</v>
      </c>
      <c r="G1120" s="20">
        <v>1000</v>
      </c>
      <c r="H1120" s="20">
        <v>0</v>
      </c>
      <c r="I1120" s="20">
        <v>0</v>
      </c>
      <c r="J1120" s="20">
        <v>0</v>
      </c>
      <c r="K1120" s="20">
        <v>0</v>
      </c>
      <c r="L1120" s="21" t="str">
        <f t="shared" si="43"/>
        <v>**.**</v>
      </c>
      <c r="M1120" s="21" t="str">
        <f t="shared" si="44"/>
        <v>**.**</v>
      </c>
    </row>
    <row r="1121" spans="2:13" s="1" customFormat="1" ht="18">
      <c r="B1121" s="25" t="s">
        <v>452</v>
      </c>
      <c r="C1121" s="25"/>
      <c r="D1121" s="25"/>
      <c r="E1121" s="25"/>
      <c r="F1121" s="25" t="s">
        <v>453</v>
      </c>
      <c r="G1121" s="26">
        <f>+G1122+G1128+G1137</f>
        <v>41851.47</v>
      </c>
      <c r="H1121" s="26">
        <f>+H1122+H1128+H1137</f>
        <v>33829</v>
      </c>
      <c r="I1121" s="26">
        <f>+I1122+I1128+I1137</f>
        <v>33829</v>
      </c>
      <c r="J1121" s="26">
        <f>+J1122+J1128+J1137</f>
        <v>34388</v>
      </c>
      <c r="K1121" s="26">
        <f>+K1122+K1128+K1137</f>
        <v>34388</v>
      </c>
      <c r="L1121" s="27">
        <f t="shared" si="43"/>
        <v>100</v>
      </c>
      <c r="M1121" s="27">
        <f t="shared" si="44"/>
        <v>100</v>
      </c>
    </row>
    <row r="1122" spans="2:13" s="3" customFormat="1" ht="10.5">
      <c r="B1122" s="19"/>
      <c r="C1122" s="19" t="s">
        <v>701</v>
      </c>
      <c r="D1122" s="19"/>
      <c r="E1122" s="19"/>
      <c r="F1122" s="19" t="s">
        <v>702</v>
      </c>
      <c r="G1122" s="20">
        <f>+G1123</f>
        <v>13300</v>
      </c>
      <c r="H1122" s="20">
        <f>+H1123</f>
        <v>6783</v>
      </c>
      <c r="I1122" s="20">
        <f>+I1123</f>
        <v>6783</v>
      </c>
      <c r="J1122" s="20">
        <f>+J1123</f>
        <v>6880</v>
      </c>
      <c r="K1122" s="20">
        <f>+K1123</f>
        <v>6880</v>
      </c>
      <c r="L1122" s="21">
        <f t="shared" si="43"/>
        <v>100</v>
      </c>
      <c r="M1122" s="21">
        <f t="shared" si="44"/>
        <v>100</v>
      </c>
    </row>
    <row r="1123" spans="1:13" s="2" customFormat="1" ht="15.75">
      <c r="A1123" s="22" t="s">
        <v>1207</v>
      </c>
      <c r="B1123" s="22"/>
      <c r="C1123" s="22"/>
      <c r="D1123" s="22" t="s">
        <v>455</v>
      </c>
      <c r="E1123" s="22"/>
      <c r="F1123" s="22" t="s">
        <v>456</v>
      </c>
      <c r="G1123" s="23">
        <f>+G1124+G1125+G1126+G1127</f>
        <v>13300</v>
      </c>
      <c r="H1123" s="23">
        <f>+H1124+H1125+H1126+H1127</f>
        <v>6783</v>
      </c>
      <c r="I1123" s="23">
        <f>+I1124+I1125+I1126+I1127</f>
        <v>6783</v>
      </c>
      <c r="J1123" s="23">
        <f>+J1124+J1125+J1126+J1127</f>
        <v>6880</v>
      </c>
      <c r="K1123" s="23">
        <f>+K1124+K1125+K1126+K1127</f>
        <v>6880</v>
      </c>
      <c r="L1123" s="24">
        <f t="shared" si="43"/>
        <v>100</v>
      </c>
      <c r="M1123" s="24">
        <f t="shared" si="44"/>
        <v>100</v>
      </c>
    </row>
    <row r="1124" spans="2:13" s="3" customFormat="1" ht="10.5">
      <c r="B1124" s="19"/>
      <c r="C1124" s="19"/>
      <c r="D1124" s="19"/>
      <c r="E1124" s="19" t="s">
        <v>639</v>
      </c>
      <c r="F1124" s="19" t="s">
        <v>640</v>
      </c>
      <c r="G1124" s="20">
        <v>4800</v>
      </c>
      <c r="H1124" s="20">
        <v>1783</v>
      </c>
      <c r="I1124" s="20">
        <v>1783</v>
      </c>
      <c r="J1124" s="20">
        <v>1784</v>
      </c>
      <c r="K1124" s="20">
        <v>1784</v>
      </c>
      <c r="L1124" s="21">
        <f t="shared" si="43"/>
        <v>100</v>
      </c>
      <c r="M1124" s="21">
        <f t="shared" si="44"/>
        <v>100</v>
      </c>
    </row>
    <row r="1125" spans="2:13" s="3" customFormat="1" ht="10.5">
      <c r="B1125" s="19"/>
      <c r="C1125" s="19"/>
      <c r="D1125" s="19"/>
      <c r="E1125" s="19" t="s">
        <v>695</v>
      </c>
      <c r="F1125" s="19" t="s">
        <v>696</v>
      </c>
      <c r="G1125" s="20">
        <v>4900</v>
      </c>
      <c r="H1125" s="20">
        <v>3000</v>
      </c>
      <c r="I1125" s="20">
        <v>3000</v>
      </c>
      <c r="J1125" s="20">
        <v>3096</v>
      </c>
      <c r="K1125" s="20">
        <v>3096</v>
      </c>
      <c r="L1125" s="21">
        <f t="shared" si="43"/>
        <v>100</v>
      </c>
      <c r="M1125" s="21">
        <f t="shared" si="44"/>
        <v>100</v>
      </c>
    </row>
    <row r="1126" spans="2:13" s="3" customFormat="1" ht="10.5">
      <c r="B1126" s="19"/>
      <c r="C1126" s="19"/>
      <c r="D1126" s="19"/>
      <c r="E1126" s="19" t="s">
        <v>697</v>
      </c>
      <c r="F1126" s="19" t="s">
        <v>698</v>
      </c>
      <c r="G1126" s="20">
        <v>1200</v>
      </c>
      <c r="H1126" s="20">
        <v>0</v>
      </c>
      <c r="I1126" s="20">
        <v>0</v>
      </c>
      <c r="J1126" s="20">
        <v>0</v>
      </c>
      <c r="K1126" s="20">
        <v>0</v>
      </c>
      <c r="L1126" s="21" t="str">
        <f t="shared" si="43"/>
        <v>**.**</v>
      </c>
      <c r="M1126" s="21" t="str">
        <f t="shared" si="44"/>
        <v>**.**</v>
      </c>
    </row>
    <row r="1127" spans="2:13" s="3" customFormat="1" ht="10.5">
      <c r="B1127" s="19"/>
      <c r="C1127" s="19"/>
      <c r="D1127" s="19"/>
      <c r="E1127" s="19" t="s">
        <v>635</v>
      </c>
      <c r="F1127" s="19" t="s">
        <v>636</v>
      </c>
      <c r="G1127" s="20">
        <v>2400</v>
      </c>
      <c r="H1127" s="20">
        <v>2000</v>
      </c>
      <c r="I1127" s="20">
        <v>2000</v>
      </c>
      <c r="J1127" s="20">
        <v>2000</v>
      </c>
      <c r="K1127" s="20">
        <v>2000</v>
      </c>
      <c r="L1127" s="21">
        <f t="shared" si="43"/>
        <v>100</v>
      </c>
      <c r="M1127" s="21">
        <f t="shared" si="44"/>
        <v>100</v>
      </c>
    </row>
    <row r="1128" spans="2:13" s="3" customFormat="1" ht="10.5">
      <c r="B1128" s="19"/>
      <c r="C1128" s="19" t="s">
        <v>230</v>
      </c>
      <c r="D1128" s="19"/>
      <c r="E1128" s="19"/>
      <c r="F1128" s="19" t="s">
        <v>231</v>
      </c>
      <c r="G1128" s="20">
        <f>+G1129+G1132</f>
        <v>24451.47</v>
      </c>
      <c r="H1128" s="20">
        <f>+H1129+H1132</f>
        <v>22046</v>
      </c>
      <c r="I1128" s="20">
        <f>+I1129+I1132</f>
        <v>22046</v>
      </c>
      <c r="J1128" s="20">
        <f>+J1129+J1132</f>
        <v>22508</v>
      </c>
      <c r="K1128" s="20">
        <f>+K1129+K1132</f>
        <v>22508</v>
      </c>
      <c r="L1128" s="21">
        <f t="shared" si="43"/>
        <v>100</v>
      </c>
      <c r="M1128" s="21">
        <f t="shared" si="44"/>
        <v>100</v>
      </c>
    </row>
    <row r="1129" spans="1:13" s="2" customFormat="1" ht="15.75">
      <c r="A1129" s="22" t="s">
        <v>1208</v>
      </c>
      <c r="B1129" s="22"/>
      <c r="C1129" s="22"/>
      <c r="D1129" s="22" t="s">
        <v>458</v>
      </c>
      <c r="E1129" s="22"/>
      <c r="F1129" s="22" t="s">
        <v>459</v>
      </c>
      <c r="G1129" s="23">
        <f>+G1130+G1131</f>
        <v>15200</v>
      </c>
      <c r="H1129" s="23">
        <f>+H1130+H1131</f>
        <v>13947</v>
      </c>
      <c r="I1129" s="23">
        <f>+I1130+I1131</f>
        <v>13947</v>
      </c>
      <c r="J1129" s="23">
        <f>+J1130+J1131</f>
        <v>14239</v>
      </c>
      <c r="K1129" s="23">
        <f>+K1130+K1131</f>
        <v>14239</v>
      </c>
      <c r="L1129" s="24">
        <f t="shared" si="43"/>
        <v>100</v>
      </c>
      <c r="M1129" s="24">
        <f t="shared" si="44"/>
        <v>100</v>
      </c>
    </row>
    <row r="1130" spans="2:13" s="3" customFormat="1" ht="10.5">
      <c r="B1130" s="19"/>
      <c r="C1130" s="19"/>
      <c r="D1130" s="19"/>
      <c r="E1130" s="19" t="s">
        <v>729</v>
      </c>
      <c r="F1130" s="19" t="s">
        <v>730</v>
      </c>
      <c r="G1130" s="20">
        <v>4650</v>
      </c>
      <c r="H1130" s="20">
        <v>0</v>
      </c>
      <c r="I1130" s="20">
        <v>0</v>
      </c>
      <c r="J1130" s="20">
        <v>0</v>
      </c>
      <c r="K1130" s="20">
        <v>0</v>
      </c>
      <c r="L1130" s="21" t="str">
        <f t="shared" si="43"/>
        <v>**.**</v>
      </c>
      <c r="M1130" s="21" t="str">
        <f t="shared" si="44"/>
        <v>**.**</v>
      </c>
    </row>
    <row r="1131" spans="2:13" s="3" customFormat="1" ht="10.5">
      <c r="B1131" s="19"/>
      <c r="C1131" s="19"/>
      <c r="D1131" s="19"/>
      <c r="E1131" s="19" t="s">
        <v>749</v>
      </c>
      <c r="F1131" s="19" t="s">
        <v>750</v>
      </c>
      <c r="G1131" s="20">
        <v>10550</v>
      </c>
      <c r="H1131" s="20">
        <v>13947</v>
      </c>
      <c r="I1131" s="20">
        <v>13947</v>
      </c>
      <c r="J1131" s="20">
        <v>14239</v>
      </c>
      <c r="K1131" s="20">
        <v>14239</v>
      </c>
      <c r="L1131" s="21">
        <f t="shared" si="43"/>
        <v>100</v>
      </c>
      <c r="M1131" s="21">
        <f t="shared" si="44"/>
        <v>100</v>
      </c>
    </row>
    <row r="1132" spans="1:13" s="2" customFormat="1" ht="15.75">
      <c r="A1132" s="22" t="s">
        <v>1209</v>
      </c>
      <c r="B1132" s="22"/>
      <c r="C1132" s="22"/>
      <c r="D1132" s="22" t="s">
        <v>461</v>
      </c>
      <c r="E1132" s="22"/>
      <c r="F1132" s="22" t="s">
        <v>462</v>
      </c>
      <c r="G1132" s="23">
        <f>+G1133+G1134+G1135+G1136</f>
        <v>9251.470000000001</v>
      </c>
      <c r="H1132" s="23">
        <f>+H1133+H1134+H1135+H1136</f>
        <v>8099</v>
      </c>
      <c r="I1132" s="23">
        <f>+I1133+I1134+I1135+I1136</f>
        <v>8099</v>
      </c>
      <c r="J1132" s="23">
        <f>+J1133+J1134+J1135+J1136</f>
        <v>8269</v>
      </c>
      <c r="K1132" s="23">
        <f>+K1133+K1134+K1135+K1136</f>
        <v>8269</v>
      </c>
      <c r="L1132" s="24">
        <f t="shared" si="43"/>
        <v>100</v>
      </c>
      <c r="M1132" s="24">
        <f t="shared" si="44"/>
        <v>100</v>
      </c>
    </row>
    <row r="1133" spans="2:13" s="3" customFormat="1" ht="10.5">
      <c r="B1133" s="19"/>
      <c r="C1133" s="19"/>
      <c r="D1133" s="19"/>
      <c r="E1133" s="19" t="s">
        <v>721</v>
      </c>
      <c r="F1133" s="19" t="s">
        <v>722</v>
      </c>
      <c r="G1133" s="20">
        <v>0</v>
      </c>
      <c r="H1133" s="20">
        <v>644</v>
      </c>
      <c r="I1133" s="20">
        <v>644</v>
      </c>
      <c r="J1133" s="20">
        <v>647</v>
      </c>
      <c r="K1133" s="20">
        <v>647</v>
      </c>
      <c r="L1133" s="21">
        <f t="shared" si="43"/>
        <v>100</v>
      </c>
      <c r="M1133" s="21">
        <f t="shared" si="44"/>
        <v>100</v>
      </c>
    </row>
    <row r="1134" spans="2:13" s="3" customFormat="1" ht="10.5">
      <c r="B1134" s="19"/>
      <c r="C1134" s="19"/>
      <c r="D1134" s="19"/>
      <c r="E1134" s="19" t="s">
        <v>697</v>
      </c>
      <c r="F1134" s="19" t="s">
        <v>698</v>
      </c>
      <c r="G1134" s="20">
        <v>8151.47</v>
      </c>
      <c r="H1134" s="20">
        <v>7155</v>
      </c>
      <c r="I1134" s="20">
        <v>7155</v>
      </c>
      <c r="J1134" s="20">
        <v>7322</v>
      </c>
      <c r="K1134" s="20">
        <v>7322</v>
      </c>
      <c r="L1134" s="21">
        <f t="shared" si="43"/>
        <v>100</v>
      </c>
      <c r="M1134" s="21">
        <f t="shared" si="44"/>
        <v>100</v>
      </c>
    </row>
    <row r="1135" spans="2:13" s="3" customFormat="1" ht="10.5">
      <c r="B1135" s="19"/>
      <c r="C1135" s="19"/>
      <c r="D1135" s="19"/>
      <c r="E1135" s="19" t="s">
        <v>635</v>
      </c>
      <c r="F1135" s="19" t="s">
        <v>636</v>
      </c>
      <c r="G1135" s="20">
        <v>0</v>
      </c>
      <c r="H1135" s="20">
        <v>300</v>
      </c>
      <c r="I1135" s="20">
        <v>300</v>
      </c>
      <c r="J1135" s="20">
        <v>300</v>
      </c>
      <c r="K1135" s="20">
        <v>300</v>
      </c>
      <c r="L1135" s="21">
        <f t="shared" si="43"/>
        <v>100</v>
      </c>
      <c r="M1135" s="21">
        <f t="shared" si="44"/>
        <v>100</v>
      </c>
    </row>
    <row r="1136" spans="2:13" s="3" customFormat="1" ht="10.5">
      <c r="B1136" s="19"/>
      <c r="C1136" s="19"/>
      <c r="D1136" s="19"/>
      <c r="E1136" s="19" t="s">
        <v>643</v>
      </c>
      <c r="F1136" s="19" t="s">
        <v>644</v>
      </c>
      <c r="G1136" s="20">
        <v>1100</v>
      </c>
      <c r="H1136" s="20">
        <v>0</v>
      </c>
      <c r="I1136" s="20">
        <v>0</v>
      </c>
      <c r="J1136" s="20">
        <v>0</v>
      </c>
      <c r="K1136" s="20">
        <v>0</v>
      </c>
      <c r="L1136" s="21" t="str">
        <f t="shared" si="43"/>
        <v>**.**</v>
      </c>
      <c r="M1136" s="21" t="str">
        <f t="shared" si="44"/>
        <v>**.**</v>
      </c>
    </row>
    <row r="1137" spans="2:13" s="3" customFormat="1" ht="10.5">
      <c r="B1137" s="19"/>
      <c r="C1137" s="19" t="s">
        <v>170</v>
      </c>
      <c r="D1137" s="19"/>
      <c r="E1137" s="19"/>
      <c r="F1137" s="19" t="s">
        <v>171</v>
      </c>
      <c r="G1137" s="20">
        <f>+G1138</f>
        <v>4100</v>
      </c>
      <c r="H1137" s="20">
        <f>+H1138</f>
        <v>5000</v>
      </c>
      <c r="I1137" s="20">
        <f>+I1138</f>
        <v>5000</v>
      </c>
      <c r="J1137" s="20">
        <f>+J1138</f>
        <v>5000</v>
      </c>
      <c r="K1137" s="20">
        <f>+K1138</f>
        <v>5000</v>
      </c>
      <c r="L1137" s="21">
        <f t="shared" si="43"/>
        <v>100</v>
      </c>
      <c r="M1137" s="21">
        <f t="shared" si="44"/>
        <v>100</v>
      </c>
    </row>
    <row r="1138" spans="1:13" s="2" customFormat="1" ht="15.75">
      <c r="A1138" s="22" t="s">
        <v>1210</v>
      </c>
      <c r="B1138" s="22"/>
      <c r="C1138" s="22"/>
      <c r="D1138" s="22" t="s">
        <v>464</v>
      </c>
      <c r="E1138" s="22"/>
      <c r="F1138" s="22" t="s">
        <v>465</v>
      </c>
      <c r="G1138" s="23">
        <f>+G1139+G1140+G1141+G1142</f>
        <v>4100</v>
      </c>
      <c r="H1138" s="23">
        <f>+H1139+H1140+H1141+H1142</f>
        <v>5000</v>
      </c>
      <c r="I1138" s="23">
        <f>+I1139+I1140+I1141+I1142</f>
        <v>5000</v>
      </c>
      <c r="J1138" s="23">
        <f>+J1139+J1140+J1141+J1142</f>
        <v>5000</v>
      </c>
      <c r="K1138" s="23">
        <f>+K1139+K1140+K1141+K1142</f>
        <v>5000</v>
      </c>
      <c r="L1138" s="24">
        <f t="shared" si="43"/>
        <v>100</v>
      </c>
      <c r="M1138" s="24">
        <f t="shared" si="44"/>
        <v>100</v>
      </c>
    </row>
    <row r="1139" spans="2:13" s="3" customFormat="1" ht="10.5">
      <c r="B1139" s="19"/>
      <c r="C1139" s="19"/>
      <c r="D1139" s="19"/>
      <c r="E1139" s="19" t="s">
        <v>639</v>
      </c>
      <c r="F1139" s="19" t="s">
        <v>640</v>
      </c>
      <c r="G1139" s="20">
        <v>0</v>
      </c>
      <c r="H1139" s="20">
        <v>200</v>
      </c>
      <c r="I1139" s="20">
        <v>200</v>
      </c>
      <c r="J1139" s="20">
        <v>200</v>
      </c>
      <c r="K1139" s="20">
        <v>200</v>
      </c>
      <c r="L1139" s="21">
        <f t="shared" si="43"/>
        <v>100</v>
      </c>
      <c r="M1139" s="21">
        <f t="shared" si="44"/>
        <v>100</v>
      </c>
    </row>
    <row r="1140" spans="2:13" s="3" customFormat="1" ht="10.5">
      <c r="B1140" s="19"/>
      <c r="C1140" s="19"/>
      <c r="D1140" s="19"/>
      <c r="E1140" s="19" t="s">
        <v>695</v>
      </c>
      <c r="F1140" s="19" t="s">
        <v>696</v>
      </c>
      <c r="G1140" s="20">
        <v>2200</v>
      </c>
      <c r="H1140" s="20">
        <v>1800</v>
      </c>
      <c r="I1140" s="20">
        <v>1800</v>
      </c>
      <c r="J1140" s="20">
        <v>1800</v>
      </c>
      <c r="K1140" s="20">
        <v>1800</v>
      </c>
      <c r="L1140" s="21">
        <f t="shared" si="43"/>
        <v>100</v>
      </c>
      <c r="M1140" s="21">
        <f t="shared" si="44"/>
        <v>100</v>
      </c>
    </row>
    <row r="1141" spans="2:13" s="3" customFormat="1" ht="10.5">
      <c r="B1141" s="19"/>
      <c r="C1141" s="19"/>
      <c r="D1141" s="19"/>
      <c r="E1141" s="19" t="s">
        <v>697</v>
      </c>
      <c r="F1141" s="19" t="s">
        <v>698</v>
      </c>
      <c r="G1141" s="20">
        <v>0</v>
      </c>
      <c r="H1141" s="20">
        <v>1100</v>
      </c>
      <c r="I1141" s="20">
        <v>1100</v>
      </c>
      <c r="J1141" s="20">
        <v>1100</v>
      </c>
      <c r="K1141" s="20">
        <v>1100</v>
      </c>
      <c r="L1141" s="21">
        <f t="shared" si="43"/>
        <v>100</v>
      </c>
      <c r="M1141" s="21">
        <f t="shared" si="44"/>
        <v>100</v>
      </c>
    </row>
    <row r="1142" spans="2:13" s="3" customFormat="1" ht="10.5">
      <c r="B1142" s="19"/>
      <c r="C1142" s="19"/>
      <c r="D1142" s="19"/>
      <c r="E1142" s="19" t="s">
        <v>635</v>
      </c>
      <c r="F1142" s="19" t="s">
        <v>636</v>
      </c>
      <c r="G1142" s="20">
        <v>1900</v>
      </c>
      <c r="H1142" s="20">
        <v>1900</v>
      </c>
      <c r="I1142" s="20">
        <v>1900</v>
      </c>
      <c r="J1142" s="20">
        <v>1900</v>
      </c>
      <c r="K1142" s="20">
        <v>1900</v>
      </c>
      <c r="L1142" s="21">
        <f t="shared" si="43"/>
        <v>100</v>
      </c>
      <c r="M1142" s="21">
        <f t="shared" si="44"/>
        <v>100</v>
      </c>
    </row>
    <row r="1143" spans="2:13" s="1" customFormat="1" ht="18">
      <c r="B1143" s="25" t="s">
        <v>466</v>
      </c>
      <c r="C1143" s="25"/>
      <c r="D1143" s="25"/>
      <c r="E1143" s="25"/>
      <c r="F1143" s="25" t="s">
        <v>467</v>
      </c>
      <c r="G1143" s="26">
        <f>+G1144+G1151+G1164</f>
        <v>131091</v>
      </c>
      <c r="H1143" s="26">
        <f>+H1144+H1151+H1164</f>
        <v>44537</v>
      </c>
      <c r="I1143" s="26">
        <f>+I1144+I1151+I1164</f>
        <v>44537</v>
      </c>
      <c r="J1143" s="26">
        <f>+J1144+J1151+J1164</f>
        <v>45363</v>
      </c>
      <c r="K1143" s="26">
        <f>+K1144+K1151+K1164</f>
        <v>45363</v>
      </c>
      <c r="L1143" s="27">
        <f t="shared" si="43"/>
        <v>100</v>
      </c>
      <c r="M1143" s="27">
        <f t="shared" si="44"/>
        <v>100</v>
      </c>
    </row>
    <row r="1144" spans="2:13" s="3" customFormat="1" ht="10.5">
      <c r="B1144" s="19"/>
      <c r="C1144" s="19" t="s">
        <v>701</v>
      </c>
      <c r="D1144" s="19"/>
      <c r="E1144" s="19"/>
      <c r="F1144" s="19" t="s">
        <v>702</v>
      </c>
      <c r="G1144" s="20">
        <f>+G1145</f>
        <v>8154.83</v>
      </c>
      <c r="H1144" s="20">
        <f>+H1145</f>
        <v>6133</v>
      </c>
      <c r="I1144" s="20">
        <f>+I1145</f>
        <v>6133</v>
      </c>
      <c r="J1144" s="20">
        <f>+J1145</f>
        <v>6249</v>
      </c>
      <c r="K1144" s="20">
        <f>+K1145</f>
        <v>6249</v>
      </c>
      <c r="L1144" s="21">
        <f t="shared" si="43"/>
        <v>100</v>
      </c>
      <c r="M1144" s="21">
        <f t="shared" si="44"/>
        <v>100</v>
      </c>
    </row>
    <row r="1145" spans="1:13" s="2" customFormat="1" ht="15.75">
      <c r="A1145" s="22" t="s">
        <v>1211</v>
      </c>
      <c r="B1145" s="22"/>
      <c r="C1145" s="22"/>
      <c r="D1145" s="22" t="s">
        <v>469</v>
      </c>
      <c r="E1145" s="22"/>
      <c r="F1145" s="22" t="s">
        <v>470</v>
      </c>
      <c r="G1145" s="23">
        <f>+G1146+G1147+G1148+G1149+G1150</f>
        <v>8154.83</v>
      </c>
      <c r="H1145" s="23">
        <f>+H1146+H1147+H1148+H1149+H1150</f>
        <v>6133</v>
      </c>
      <c r="I1145" s="23">
        <f>+I1146+I1147+I1148+I1149+I1150</f>
        <v>6133</v>
      </c>
      <c r="J1145" s="23">
        <f>+J1146+J1147+J1148+J1149+J1150</f>
        <v>6249</v>
      </c>
      <c r="K1145" s="23">
        <f>+K1146+K1147+K1148+K1149+K1150</f>
        <v>6249</v>
      </c>
      <c r="L1145" s="24">
        <f t="shared" si="43"/>
        <v>100</v>
      </c>
      <c r="M1145" s="24">
        <f t="shared" si="44"/>
        <v>100</v>
      </c>
    </row>
    <row r="1146" spans="2:13" s="3" customFormat="1" ht="10.5">
      <c r="B1146" s="19"/>
      <c r="C1146" s="19"/>
      <c r="D1146" s="19"/>
      <c r="E1146" s="19" t="s">
        <v>639</v>
      </c>
      <c r="F1146" s="19" t="s">
        <v>640</v>
      </c>
      <c r="G1146" s="20">
        <v>1300</v>
      </c>
      <c r="H1146" s="20">
        <v>1133</v>
      </c>
      <c r="I1146" s="20">
        <v>1133</v>
      </c>
      <c r="J1146" s="20">
        <v>1199</v>
      </c>
      <c r="K1146" s="20">
        <v>1199</v>
      </c>
      <c r="L1146" s="21">
        <f t="shared" si="43"/>
        <v>100</v>
      </c>
      <c r="M1146" s="21">
        <f t="shared" si="44"/>
        <v>100</v>
      </c>
    </row>
    <row r="1147" spans="2:13" s="3" customFormat="1" ht="10.5">
      <c r="B1147" s="19"/>
      <c r="C1147" s="19"/>
      <c r="D1147" s="19"/>
      <c r="E1147" s="19" t="s">
        <v>695</v>
      </c>
      <c r="F1147" s="19" t="s">
        <v>696</v>
      </c>
      <c r="G1147" s="20">
        <v>3554.83</v>
      </c>
      <c r="H1147" s="20">
        <v>2400</v>
      </c>
      <c r="I1147" s="20">
        <v>2400</v>
      </c>
      <c r="J1147" s="20">
        <v>2450</v>
      </c>
      <c r="K1147" s="20">
        <v>2450</v>
      </c>
      <c r="L1147" s="21">
        <f t="shared" si="43"/>
        <v>100</v>
      </c>
      <c r="M1147" s="21">
        <f t="shared" si="44"/>
        <v>100</v>
      </c>
    </row>
    <row r="1148" spans="2:13" s="3" customFormat="1" ht="10.5">
      <c r="B1148" s="19"/>
      <c r="C1148" s="19"/>
      <c r="D1148" s="19"/>
      <c r="E1148" s="19" t="s">
        <v>697</v>
      </c>
      <c r="F1148" s="19" t="s">
        <v>698</v>
      </c>
      <c r="G1148" s="20">
        <v>1300</v>
      </c>
      <c r="H1148" s="20">
        <v>0</v>
      </c>
      <c r="I1148" s="20">
        <v>0</v>
      </c>
      <c r="J1148" s="20">
        <v>0</v>
      </c>
      <c r="K1148" s="20">
        <v>0</v>
      </c>
      <c r="L1148" s="21" t="str">
        <f t="shared" si="43"/>
        <v>**.**</v>
      </c>
      <c r="M1148" s="21" t="str">
        <f t="shared" si="44"/>
        <v>**.**</v>
      </c>
    </row>
    <row r="1149" spans="2:13" s="3" customFormat="1" ht="10.5">
      <c r="B1149" s="19"/>
      <c r="C1149" s="19"/>
      <c r="D1149" s="19"/>
      <c r="E1149" s="19" t="s">
        <v>635</v>
      </c>
      <c r="F1149" s="19" t="s">
        <v>636</v>
      </c>
      <c r="G1149" s="20">
        <v>2000</v>
      </c>
      <c r="H1149" s="20">
        <v>2400</v>
      </c>
      <c r="I1149" s="20">
        <v>2400</v>
      </c>
      <c r="J1149" s="20">
        <v>2400</v>
      </c>
      <c r="K1149" s="20">
        <v>2400</v>
      </c>
      <c r="L1149" s="21">
        <f t="shared" si="43"/>
        <v>100</v>
      </c>
      <c r="M1149" s="21">
        <f t="shared" si="44"/>
        <v>100</v>
      </c>
    </row>
    <row r="1150" spans="2:13" s="3" customFormat="1" ht="10.5">
      <c r="B1150" s="19"/>
      <c r="C1150" s="19"/>
      <c r="D1150" s="19"/>
      <c r="E1150" s="19" t="s">
        <v>643</v>
      </c>
      <c r="F1150" s="19" t="s">
        <v>644</v>
      </c>
      <c r="G1150" s="20">
        <v>0</v>
      </c>
      <c r="H1150" s="20">
        <v>200</v>
      </c>
      <c r="I1150" s="20">
        <v>200</v>
      </c>
      <c r="J1150" s="20">
        <v>200</v>
      </c>
      <c r="K1150" s="20">
        <v>200</v>
      </c>
      <c r="L1150" s="21">
        <f t="shared" si="43"/>
        <v>100</v>
      </c>
      <c r="M1150" s="21">
        <f t="shared" si="44"/>
        <v>100</v>
      </c>
    </row>
    <row r="1151" spans="2:13" s="3" customFormat="1" ht="10.5">
      <c r="B1151" s="19"/>
      <c r="C1151" s="19" t="s">
        <v>230</v>
      </c>
      <c r="D1151" s="19"/>
      <c r="E1151" s="19"/>
      <c r="F1151" s="19" t="s">
        <v>231</v>
      </c>
      <c r="G1151" s="20">
        <f>+G1152+G1154+G1158</f>
        <v>116336.17000000001</v>
      </c>
      <c r="H1151" s="20">
        <f>+H1152+H1154+H1158</f>
        <v>33804</v>
      </c>
      <c r="I1151" s="20">
        <f>+I1152+I1154+I1158</f>
        <v>33804</v>
      </c>
      <c r="J1151" s="20">
        <f>+J1152+J1154+J1158</f>
        <v>34514</v>
      </c>
      <c r="K1151" s="20">
        <f>+K1152+K1154+K1158</f>
        <v>34514</v>
      </c>
      <c r="L1151" s="21">
        <f t="shared" si="43"/>
        <v>100</v>
      </c>
      <c r="M1151" s="21">
        <f t="shared" si="44"/>
        <v>100</v>
      </c>
    </row>
    <row r="1152" spans="1:13" s="2" customFormat="1" ht="15.75">
      <c r="A1152" s="22" t="s">
        <v>1212</v>
      </c>
      <c r="B1152" s="22"/>
      <c r="C1152" s="22"/>
      <c r="D1152" s="22" t="s">
        <v>472</v>
      </c>
      <c r="E1152" s="22"/>
      <c r="F1152" s="22" t="s">
        <v>473</v>
      </c>
      <c r="G1152" s="23">
        <f>+G1153</f>
        <v>22200</v>
      </c>
      <c r="H1152" s="23">
        <f>+H1153</f>
        <v>21174</v>
      </c>
      <c r="I1152" s="23">
        <f>+I1153</f>
        <v>21174</v>
      </c>
      <c r="J1152" s="23">
        <f>+J1153</f>
        <v>21619</v>
      </c>
      <c r="K1152" s="23">
        <f>+K1153</f>
        <v>21619</v>
      </c>
      <c r="L1152" s="24">
        <f t="shared" si="43"/>
        <v>100</v>
      </c>
      <c r="M1152" s="24">
        <f t="shared" si="44"/>
        <v>100</v>
      </c>
    </row>
    <row r="1153" spans="2:13" s="3" customFormat="1" ht="10.5">
      <c r="B1153" s="19"/>
      <c r="C1153" s="19"/>
      <c r="D1153" s="19"/>
      <c r="E1153" s="19" t="s">
        <v>749</v>
      </c>
      <c r="F1153" s="19" t="s">
        <v>750</v>
      </c>
      <c r="G1153" s="20">
        <v>22200</v>
      </c>
      <c r="H1153" s="20">
        <v>21174</v>
      </c>
      <c r="I1153" s="20">
        <v>21174</v>
      </c>
      <c r="J1153" s="20">
        <v>21619</v>
      </c>
      <c r="K1153" s="20">
        <v>21619</v>
      </c>
      <c r="L1153" s="21">
        <f t="shared" si="43"/>
        <v>100</v>
      </c>
      <c r="M1153" s="21">
        <f t="shared" si="44"/>
        <v>100</v>
      </c>
    </row>
    <row r="1154" spans="1:13" s="2" customFormat="1" ht="15.75">
      <c r="A1154" s="22" t="s">
        <v>1213</v>
      </c>
      <c r="B1154" s="22"/>
      <c r="C1154" s="22"/>
      <c r="D1154" s="22" t="s">
        <v>475</v>
      </c>
      <c r="E1154" s="22"/>
      <c r="F1154" s="22" t="s">
        <v>476</v>
      </c>
      <c r="G1154" s="23">
        <f>+G1155+G1156+G1157</f>
        <v>16300</v>
      </c>
      <c r="H1154" s="23">
        <f>+H1155+H1156+H1157</f>
        <v>12630</v>
      </c>
      <c r="I1154" s="23">
        <f>+I1155+I1156+I1157</f>
        <v>12630</v>
      </c>
      <c r="J1154" s="23">
        <f>+J1155+J1156+J1157</f>
        <v>12895</v>
      </c>
      <c r="K1154" s="23">
        <f>+K1155+K1156+K1157</f>
        <v>12895</v>
      </c>
      <c r="L1154" s="24">
        <f t="shared" si="43"/>
        <v>100</v>
      </c>
      <c r="M1154" s="24">
        <f t="shared" si="44"/>
        <v>100</v>
      </c>
    </row>
    <row r="1155" spans="2:13" s="3" customFormat="1" ht="10.5">
      <c r="B1155" s="19"/>
      <c r="C1155" s="19"/>
      <c r="D1155" s="19"/>
      <c r="E1155" s="19" t="s">
        <v>639</v>
      </c>
      <c r="F1155" s="19" t="s">
        <v>640</v>
      </c>
      <c r="G1155" s="20">
        <v>1533.23</v>
      </c>
      <c r="H1155" s="20">
        <v>1872</v>
      </c>
      <c r="I1155" s="20">
        <v>1872</v>
      </c>
      <c r="J1155" s="20">
        <v>1860</v>
      </c>
      <c r="K1155" s="20">
        <v>1860</v>
      </c>
      <c r="L1155" s="21">
        <f t="shared" si="43"/>
        <v>100</v>
      </c>
      <c r="M1155" s="21">
        <f t="shared" si="44"/>
        <v>100</v>
      </c>
    </row>
    <row r="1156" spans="2:13" s="3" customFormat="1" ht="10.5">
      <c r="B1156" s="19"/>
      <c r="C1156" s="19"/>
      <c r="D1156" s="19"/>
      <c r="E1156" s="19" t="s">
        <v>719</v>
      </c>
      <c r="F1156" s="19" t="s">
        <v>720</v>
      </c>
      <c r="G1156" s="20">
        <v>195.36</v>
      </c>
      <c r="H1156" s="20">
        <v>200</v>
      </c>
      <c r="I1156" s="20">
        <v>200</v>
      </c>
      <c r="J1156" s="20">
        <v>200</v>
      </c>
      <c r="K1156" s="20">
        <v>200</v>
      </c>
      <c r="L1156" s="21">
        <f t="shared" si="43"/>
        <v>100</v>
      </c>
      <c r="M1156" s="21">
        <f t="shared" si="44"/>
        <v>100</v>
      </c>
    </row>
    <row r="1157" spans="2:13" s="3" customFormat="1" ht="10.5">
      <c r="B1157" s="19"/>
      <c r="C1157" s="19"/>
      <c r="D1157" s="19"/>
      <c r="E1157" s="19" t="s">
        <v>697</v>
      </c>
      <c r="F1157" s="19" t="s">
        <v>698</v>
      </c>
      <c r="G1157" s="20">
        <v>14571.41</v>
      </c>
      <c r="H1157" s="20">
        <v>10558</v>
      </c>
      <c r="I1157" s="20">
        <v>10558</v>
      </c>
      <c r="J1157" s="20">
        <v>10835</v>
      </c>
      <c r="K1157" s="20">
        <v>10835</v>
      </c>
      <c r="L1157" s="21">
        <f t="shared" si="43"/>
        <v>100</v>
      </c>
      <c r="M1157" s="21">
        <f t="shared" si="44"/>
        <v>100</v>
      </c>
    </row>
    <row r="1158" spans="1:13" s="2" customFormat="1" ht="15.75">
      <c r="A1158" s="22" t="s">
        <v>1237</v>
      </c>
      <c r="B1158" s="22"/>
      <c r="C1158" s="22"/>
      <c r="D1158" s="22" t="s">
        <v>478</v>
      </c>
      <c r="E1158" s="22"/>
      <c r="F1158" s="22" t="s">
        <v>479</v>
      </c>
      <c r="G1158" s="23">
        <f>+G1159+G1160+G1161+G1162+G1163</f>
        <v>77836.17000000001</v>
      </c>
      <c r="H1158" s="23">
        <f>+H1159+H1160+H1161+H1162+H1163</f>
        <v>0</v>
      </c>
      <c r="I1158" s="23">
        <f>+I1159+I1160+I1161+I1162+I1163</f>
        <v>0</v>
      </c>
      <c r="J1158" s="23">
        <f>+J1159+J1160+J1161+J1162+J1163</f>
        <v>0</v>
      </c>
      <c r="K1158" s="23">
        <f>+K1159+K1160+K1161+K1162+K1163</f>
        <v>0</v>
      </c>
      <c r="L1158" s="24" t="str">
        <f t="shared" si="43"/>
        <v>**.**</v>
      </c>
      <c r="M1158" s="24" t="str">
        <f t="shared" si="44"/>
        <v>**.**</v>
      </c>
    </row>
    <row r="1159" spans="2:13" s="3" customFormat="1" ht="10.5">
      <c r="B1159" s="19"/>
      <c r="C1159" s="19"/>
      <c r="D1159" s="19"/>
      <c r="E1159" s="19" t="s">
        <v>639</v>
      </c>
      <c r="F1159" s="19" t="s">
        <v>640</v>
      </c>
      <c r="G1159" s="20">
        <v>2383.9</v>
      </c>
      <c r="H1159" s="20">
        <v>0</v>
      </c>
      <c r="I1159" s="20">
        <v>0</v>
      </c>
      <c r="J1159" s="20">
        <v>0</v>
      </c>
      <c r="K1159" s="20">
        <v>0</v>
      </c>
      <c r="L1159" s="21" t="str">
        <f aca="true" t="shared" si="45" ref="L1159:L1222">IF(H1159&lt;&gt;0,I1159/H1159*100,"**.**")</f>
        <v>**.**</v>
      </c>
      <c r="M1159" s="21" t="str">
        <f aca="true" t="shared" si="46" ref="M1159:M1222">IF(J1159&lt;&gt;0,K1159/J1159*100,"**.**")</f>
        <v>**.**</v>
      </c>
    </row>
    <row r="1160" spans="2:13" s="3" customFormat="1" ht="10.5">
      <c r="B1160" s="19"/>
      <c r="C1160" s="19"/>
      <c r="D1160" s="19"/>
      <c r="E1160" s="19" t="s">
        <v>719</v>
      </c>
      <c r="F1160" s="19" t="s">
        <v>720</v>
      </c>
      <c r="G1160" s="20">
        <v>5187.61</v>
      </c>
      <c r="H1160" s="20">
        <v>0</v>
      </c>
      <c r="I1160" s="20">
        <v>0</v>
      </c>
      <c r="J1160" s="20">
        <v>0</v>
      </c>
      <c r="K1160" s="20">
        <v>0</v>
      </c>
      <c r="L1160" s="21" t="str">
        <f t="shared" si="45"/>
        <v>**.**</v>
      </c>
      <c r="M1160" s="21" t="str">
        <f t="shared" si="46"/>
        <v>**.**</v>
      </c>
    </row>
    <row r="1161" spans="2:13" s="3" customFormat="1" ht="10.5">
      <c r="B1161" s="19"/>
      <c r="C1161" s="19"/>
      <c r="D1161" s="19"/>
      <c r="E1161" s="19" t="s">
        <v>697</v>
      </c>
      <c r="F1161" s="19" t="s">
        <v>698</v>
      </c>
      <c r="G1161" s="20">
        <v>22112.82</v>
      </c>
      <c r="H1161" s="20">
        <v>0</v>
      </c>
      <c r="I1161" s="20">
        <v>0</v>
      </c>
      <c r="J1161" s="20">
        <v>0</v>
      </c>
      <c r="K1161" s="20">
        <v>0</v>
      </c>
      <c r="L1161" s="21" t="str">
        <f t="shared" si="45"/>
        <v>**.**</v>
      </c>
      <c r="M1161" s="21" t="str">
        <f t="shared" si="46"/>
        <v>**.**</v>
      </c>
    </row>
    <row r="1162" spans="2:13" s="3" customFormat="1" ht="10.5">
      <c r="B1162" s="19"/>
      <c r="C1162" s="19"/>
      <c r="D1162" s="19"/>
      <c r="E1162" s="19" t="s">
        <v>803</v>
      </c>
      <c r="F1162" s="19" t="s">
        <v>804</v>
      </c>
      <c r="G1162" s="20">
        <v>19726.88</v>
      </c>
      <c r="H1162" s="20">
        <v>0</v>
      </c>
      <c r="I1162" s="20">
        <v>0</v>
      </c>
      <c r="J1162" s="20">
        <v>0</v>
      </c>
      <c r="K1162" s="20">
        <v>0</v>
      </c>
      <c r="L1162" s="21" t="str">
        <f t="shared" si="45"/>
        <v>**.**</v>
      </c>
      <c r="M1162" s="21" t="str">
        <f t="shared" si="46"/>
        <v>**.**</v>
      </c>
    </row>
    <row r="1163" spans="2:13" s="3" customFormat="1" ht="10.5">
      <c r="B1163" s="19"/>
      <c r="C1163" s="19"/>
      <c r="D1163" s="19"/>
      <c r="E1163" s="19" t="s">
        <v>749</v>
      </c>
      <c r="F1163" s="19" t="s">
        <v>750</v>
      </c>
      <c r="G1163" s="20">
        <v>28424.96</v>
      </c>
      <c r="H1163" s="20">
        <v>0</v>
      </c>
      <c r="I1163" s="20">
        <v>0</v>
      </c>
      <c r="J1163" s="20">
        <v>0</v>
      </c>
      <c r="K1163" s="20">
        <v>0</v>
      </c>
      <c r="L1163" s="21" t="str">
        <f t="shared" si="45"/>
        <v>**.**</v>
      </c>
      <c r="M1163" s="21" t="str">
        <f t="shared" si="46"/>
        <v>**.**</v>
      </c>
    </row>
    <row r="1164" spans="2:13" s="3" customFormat="1" ht="10.5">
      <c r="B1164" s="19"/>
      <c r="C1164" s="19" t="s">
        <v>170</v>
      </c>
      <c r="D1164" s="19"/>
      <c r="E1164" s="19"/>
      <c r="F1164" s="19" t="s">
        <v>171</v>
      </c>
      <c r="G1164" s="20">
        <f>+G1165</f>
        <v>6600</v>
      </c>
      <c r="H1164" s="20">
        <f>+H1165</f>
        <v>4600</v>
      </c>
      <c r="I1164" s="20">
        <f>+I1165</f>
        <v>4600</v>
      </c>
      <c r="J1164" s="20">
        <f>+J1165</f>
        <v>4600</v>
      </c>
      <c r="K1164" s="20">
        <f>+K1165</f>
        <v>4600</v>
      </c>
      <c r="L1164" s="21">
        <f t="shared" si="45"/>
        <v>100</v>
      </c>
      <c r="M1164" s="21">
        <f t="shared" si="46"/>
        <v>100</v>
      </c>
    </row>
    <row r="1165" spans="1:13" s="2" customFormat="1" ht="15.75">
      <c r="A1165" s="22" t="s">
        <v>1238</v>
      </c>
      <c r="B1165" s="22"/>
      <c r="C1165" s="22"/>
      <c r="D1165" s="22" t="s">
        <v>481</v>
      </c>
      <c r="E1165" s="22"/>
      <c r="F1165" s="22" t="s">
        <v>1236</v>
      </c>
      <c r="G1165" s="23">
        <f>+G1166+G1167+G1168+G1169+G1170</f>
        <v>6600</v>
      </c>
      <c r="H1165" s="23">
        <f>+H1166+H1167+H1168+H1169+H1170</f>
        <v>4600</v>
      </c>
      <c r="I1165" s="23">
        <f>+I1166+I1167+I1168+I1169+I1170</f>
        <v>4600</v>
      </c>
      <c r="J1165" s="23">
        <f>+J1166+J1167+J1168+J1169+J1170</f>
        <v>4600</v>
      </c>
      <c r="K1165" s="23">
        <f>+K1166+K1167+K1168+K1169+K1170</f>
        <v>4600</v>
      </c>
      <c r="L1165" s="24">
        <f t="shared" si="45"/>
        <v>100</v>
      </c>
      <c r="M1165" s="24">
        <f t="shared" si="46"/>
        <v>100</v>
      </c>
    </row>
    <row r="1166" spans="2:13" s="3" customFormat="1" ht="10.5">
      <c r="B1166" s="19"/>
      <c r="C1166" s="19"/>
      <c r="D1166" s="19"/>
      <c r="E1166" s="19" t="s">
        <v>639</v>
      </c>
      <c r="F1166" s="19" t="s">
        <v>640</v>
      </c>
      <c r="G1166" s="20">
        <v>400</v>
      </c>
      <c r="H1166" s="20">
        <v>100</v>
      </c>
      <c r="I1166" s="20">
        <v>100</v>
      </c>
      <c r="J1166" s="20">
        <v>100</v>
      </c>
      <c r="K1166" s="20">
        <v>100</v>
      </c>
      <c r="L1166" s="21">
        <f t="shared" si="45"/>
        <v>100</v>
      </c>
      <c r="M1166" s="21">
        <f t="shared" si="46"/>
        <v>100</v>
      </c>
    </row>
    <row r="1167" spans="2:13" s="3" customFormat="1" ht="10.5">
      <c r="B1167" s="19"/>
      <c r="C1167" s="19"/>
      <c r="D1167" s="19"/>
      <c r="E1167" s="19" t="s">
        <v>695</v>
      </c>
      <c r="F1167" s="19" t="s">
        <v>696</v>
      </c>
      <c r="G1167" s="20">
        <v>4000</v>
      </c>
      <c r="H1167" s="20">
        <v>3000</v>
      </c>
      <c r="I1167" s="20">
        <v>3000</v>
      </c>
      <c r="J1167" s="20">
        <v>3000</v>
      </c>
      <c r="K1167" s="20">
        <v>3000</v>
      </c>
      <c r="L1167" s="21">
        <f t="shared" si="45"/>
        <v>100</v>
      </c>
      <c r="M1167" s="21">
        <f t="shared" si="46"/>
        <v>100</v>
      </c>
    </row>
    <row r="1168" spans="2:13" s="3" customFormat="1" ht="10.5">
      <c r="B1168" s="19"/>
      <c r="C1168" s="19"/>
      <c r="D1168" s="19"/>
      <c r="E1168" s="19" t="s">
        <v>723</v>
      </c>
      <c r="F1168" s="19" t="s">
        <v>724</v>
      </c>
      <c r="G1168" s="20">
        <v>200</v>
      </c>
      <c r="H1168" s="20">
        <v>0</v>
      </c>
      <c r="I1168" s="20">
        <v>0</v>
      </c>
      <c r="J1168" s="20">
        <v>0</v>
      </c>
      <c r="K1168" s="20">
        <v>0</v>
      </c>
      <c r="L1168" s="21" t="str">
        <f t="shared" si="45"/>
        <v>**.**</v>
      </c>
      <c r="M1168" s="21" t="str">
        <f t="shared" si="46"/>
        <v>**.**</v>
      </c>
    </row>
    <row r="1169" spans="2:13" s="3" customFormat="1" ht="10.5">
      <c r="B1169" s="19"/>
      <c r="C1169" s="19"/>
      <c r="D1169" s="19"/>
      <c r="E1169" s="19" t="s">
        <v>697</v>
      </c>
      <c r="F1169" s="19" t="s">
        <v>698</v>
      </c>
      <c r="G1169" s="20">
        <v>2000</v>
      </c>
      <c r="H1169" s="20">
        <v>0</v>
      </c>
      <c r="I1169" s="20">
        <v>1500</v>
      </c>
      <c r="J1169" s="20">
        <v>1500</v>
      </c>
      <c r="K1169" s="20">
        <v>1500</v>
      </c>
      <c r="L1169" s="21" t="str">
        <f t="shared" si="45"/>
        <v>**.**</v>
      </c>
      <c r="M1169" s="21">
        <f t="shared" si="46"/>
        <v>100</v>
      </c>
    </row>
    <row r="1170" spans="2:13" s="3" customFormat="1" ht="10.5">
      <c r="B1170" s="19"/>
      <c r="C1170" s="19"/>
      <c r="D1170" s="19"/>
      <c r="E1170" s="19" t="s">
        <v>749</v>
      </c>
      <c r="F1170" s="19" t="s">
        <v>750</v>
      </c>
      <c r="G1170" s="20">
        <v>0</v>
      </c>
      <c r="H1170" s="20">
        <v>1500</v>
      </c>
      <c r="I1170" s="20">
        <v>0</v>
      </c>
      <c r="J1170" s="20">
        <v>0</v>
      </c>
      <c r="K1170" s="20">
        <v>0</v>
      </c>
      <c r="L1170" s="21">
        <f t="shared" si="45"/>
        <v>0</v>
      </c>
      <c r="M1170" s="21" t="str">
        <f t="shared" si="46"/>
        <v>**.**</v>
      </c>
    </row>
    <row r="1171" spans="2:13" s="1" customFormat="1" ht="18">
      <c r="B1171" s="25" t="s">
        <v>482</v>
      </c>
      <c r="C1171" s="25"/>
      <c r="D1171" s="25"/>
      <c r="E1171" s="25"/>
      <c r="F1171" s="25" t="s">
        <v>483</v>
      </c>
      <c r="G1171" s="26">
        <f>+G1172+G1181+G1184+G1192</f>
        <v>81821.48</v>
      </c>
      <c r="H1171" s="26">
        <f>+H1172+H1181+H1184+H1192</f>
        <v>46080</v>
      </c>
      <c r="I1171" s="26">
        <f>+I1172+I1181+I1184+I1192</f>
        <v>46080</v>
      </c>
      <c r="J1171" s="26">
        <f>+J1172+J1181+J1184+J1192</f>
        <v>146925</v>
      </c>
      <c r="K1171" s="26">
        <f>+K1172+K1181+K1184+K1192</f>
        <v>146925</v>
      </c>
      <c r="L1171" s="27">
        <f t="shared" si="45"/>
        <v>100</v>
      </c>
      <c r="M1171" s="27">
        <f t="shared" si="46"/>
        <v>100</v>
      </c>
    </row>
    <row r="1172" spans="2:13" s="3" customFormat="1" ht="10.5">
      <c r="B1172" s="19"/>
      <c r="C1172" s="19" t="s">
        <v>701</v>
      </c>
      <c r="D1172" s="19"/>
      <c r="E1172" s="19"/>
      <c r="F1172" s="19" t="s">
        <v>702</v>
      </c>
      <c r="G1172" s="20">
        <f>+G1173</f>
        <v>6702.64</v>
      </c>
      <c r="H1172" s="20">
        <f>+H1173</f>
        <v>11429</v>
      </c>
      <c r="I1172" s="20">
        <f>+I1173</f>
        <v>11429</v>
      </c>
      <c r="J1172" s="20">
        <f>+J1173</f>
        <v>11546</v>
      </c>
      <c r="K1172" s="20">
        <f>+K1173</f>
        <v>11546</v>
      </c>
      <c r="L1172" s="21">
        <f t="shared" si="45"/>
        <v>100</v>
      </c>
      <c r="M1172" s="21">
        <f t="shared" si="46"/>
        <v>100</v>
      </c>
    </row>
    <row r="1173" spans="1:13" s="2" customFormat="1" ht="15.75">
      <c r="A1173" s="22" t="s">
        <v>1239</v>
      </c>
      <c r="B1173" s="22"/>
      <c r="C1173" s="22"/>
      <c r="D1173" s="22" t="s">
        <v>485</v>
      </c>
      <c r="E1173" s="22"/>
      <c r="F1173" s="22" t="s">
        <v>486</v>
      </c>
      <c r="G1173" s="23">
        <f>+G1174+G1175+G1176+G1177+G1178+G1179+G1180</f>
        <v>6702.64</v>
      </c>
      <c r="H1173" s="23">
        <f>+H1174+H1175+H1176+H1177+H1178+H1179+H1180</f>
        <v>11429</v>
      </c>
      <c r="I1173" s="23">
        <f>+I1174+I1175+I1176+I1177+I1178+I1179+I1180</f>
        <v>11429</v>
      </c>
      <c r="J1173" s="23">
        <f>+J1174+J1175+J1176+J1177+J1178+J1179+J1180</f>
        <v>11546</v>
      </c>
      <c r="K1173" s="23">
        <f>+K1174+K1175+K1176+K1177+K1178+K1179+K1180</f>
        <v>11546</v>
      </c>
      <c r="L1173" s="24">
        <f t="shared" si="45"/>
        <v>100</v>
      </c>
      <c r="M1173" s="24">
        <f t="shared" si="46"/>
        <v>100</v>
      </c>
    </row>
    <row r="1174" spans="2:13" s="3" customFormat="1" ht="10.5">
      <c r="B1174" s="19"/>
      <c r="C1174" s="19"/>
      <c r="D1174" s="19"/>
      <c r="E1174" s="19" t="s">
        <v>639</v>
      </c>
      <c r="F1174" s="19" t="s">
        <v>640</v>
      </c>
      <c r="G1174" s="20">
        <v>4288.77</v>
      </c>
      <c r="H1174" s="20">
        <v>3269</v>
      </c>
      <c r="I1174" s="20">
        <v>3269</v>
      </c>
      <c r="J1174" s="20">
        <v>3336</v>
      </c>
      <c r="K1174" s="20">
        <v>3336</v>
      </c>
      <c r="L1174" s="21">
        <f t="shared" si="45"/>
        <v>100</v>
      </c>
      <c r="M1174" s="21">
        <f t="shared" si="46"/>
        <v>100</v>
      </c>
    </row>
    <row r="1175" spans="2:13" s="3" customFormat="1" ht="10.5">
      <c r="B1175" s="19"/>
      <c r="C1175" s="19"/>
      <c r="D1175" s="19"/>
      <c r="E1175" s="19" t="s">
        <v>719</v>
      </c>
      <c r="F1175" s="19" t="s">
        <v>720</v>
      </c>
      <c r="G1175" s="20">
        <v>100</v>
      </c>
      <c r="H1175" s="20">
        <v>200</v>
      </c>
      <c r="I1175" s="20">
        <v>200</v>
      </c>
      <c r="J1175" s="20">
        <v>200</v>
      </c>
      <c r="K1175" s="20">
        <v>200</v>
      </c>
      <c r="L1175" s="21">
        <f t="shared" si="45"/>
        <v>100</v>
      </c>
      <c r="M1175" s="21">
        <f t="shared" si="46"/>
        <v>100</v>
      </c>
    </row>
    <row r="1176" spans="2:13" s="3" customFormat="1" ht="10.5">
      <c r="B1176" s="19"/>
      <c r="C1176" s="19"/>
      <c r="D1176" s="19"/>
      <c r="E1176" s="19" t="s">
        <v>695</v>
      </c>
      <c r="F1176" s="19" t="s">
        <v>696</v>
      </c>
      <c r="G1176" s="20">
        <v>1164.68</v>
      </c>
      <c r="H1176" s="20">
        <v>2400</v>
      </c>
      <c r="I1176" s="20">
        <v>2400</v>
      </c>
      <c r="J1176" s="20">
        <v>2450</v>
      </c>
      <c r="K1176" s="20">
        <v>2450</v>
      </c>
      <c r="L1176" s="21">
        <f t="shared" si="45"/>
        <v>100</v>
      </c>
      <c r="M1176" s="21">
        <f t="shared" si="46"/>
        <v>100</v>
      </c>
    </row>
    <row r="1177" spans="2:13" s="3" customFormat="1" ht="10.5">
      <c r="B1177" s="19"/>
      <c r="C1177" s="19"/>
      <c r="D1177" s="19"/>
      <c r="E1177" s="19" t="s">
        <v>697</v>
      </c>
      <c r="F1177" s="19" t="s">
        <v>698</v>
      </c>
      <c r="G1177" s="20">
        <v>349.19</v>
      </c>
      <c r="H1177" s="20">
        <v>1000</v>
      </c>
      <c r="I1177" s="20">
        <v>1000</v>
      </c>
      <c r="J1177" s="20">
        <v>1000</v>
      </c>
      <c r="K1177" s="20">
        <v>1000</v>
      </c>
      <c r="L1177" s="21">
        <f t="shared" si="45"/>
        <v>100</v>
      </c>
      <c r="M1177" s="21">
        <f t="shared" si="46"/>
        <v>100</v>
      </c>
    </row>
    <row r="1178" spans="2:13" s="3" customFormat="1" ht="10.5">
      <c r="B1178" s="19"/>
      <c r="C1178" s="19"/>
      <c r="D1178" s="19"/>
      <c r="E1178" s="19" t="s">
        <v>2</v>
      </c>
      <c r="F1178" s="19" t="s">
        <v>3</v>
      </c>
      <c r="G1178" s="20">
        <v>0</v>
      </c>
      <c r="H1178" s="20">
        <v>40</v>
      </c>
      <c r="I1178" s="20">
        <v>40</v>
      </c>
      <c r="J1178" s="20">
        <v>40</v>
      </c>
      <c r="K1178" s="20">
        <v>40</v>
      </c>
      <c r="L1178" s="21">
        <f t="shared" si="45"/>
        <v>100</v>
      </c>
      <c r="M1178" s="21">
        <f t="shared" si="46"/>
        <v>100</v>
      </c>
    </row>
    <row r="1179" spans="2:13" s="3" customFormat="1" ht="10.5">
      <c r="B1179" s="19"/>
      <c r="C1179" s="19"/>
      <c r="D1179" s="19"/>
      <c r="E1179" s="19" t="s">
        <v>635</v>
      </c>
      <c r="F1179" s="19" t="s">
        <v>636</v>
      </c>
      <c r="G1179" s="20">
        <v>800</v>
      </c>
      <c r="H1179" s="20">
        <v>3620</v>
      </c>
      <c r="I1179" s="20">
        <v>3620</v>
      </c>
      <c r="J1179" s="20">
        <v>3620</v>
      </c>
      <c r="K1179" s="20">
        <v>3620</v>
      </c>
      <c r="L1179" s="21">
        <f t="shared" si="45"/>
        <v>100</v>
      </c>
      <c r="M1179" s="21">
        <f t="shared" si="46"/>
        <v>100</v>
      </c>
    </row>
    <row r="1180" spans="2:13" s="3" customFormat="1" ht="10.5">
      <c r="B1180" s="19"/>
      <c r="C1180" s="19"/>
      <c r="D1180" s="19"/>
      <c r="E1180" s="19" t="s">
        <v>643</v>
      </c>
      <c r="F1180" s="19" t="s">
        <v>644</v>
      </c>
      <c r="G1180" s="20">
        <v>0</v>
      </c>
      <c r="H1180" s="20">
        <v>900</v>
      </c>
      <c r="I1180" s="20">
        <v>900</v>
      </c>
      <c r="J1180" s="20">
        <v>900</v>
      </c>
      <c r="K1180" s="20">
        <v>900</v>
      </c>
      <c r="L1180" s="21">
        <f t="shared" si="45"/>
        <v>100</v>
      </c>
      <c r="M1180" s="21">
        <f t="shared" si="46"/>
        <v>100</v>
      </c>
    </row>
    <row r="1181" spans="2:13" s="3" customFormat="1" ht="10.5">
      <c r="B1181" s="19"/>
      <c r="C1181" s="19" t="s">
        <v>55</v>
      </c>
      <c r="D1181" s="19"/>
      <c r="E1181" s="19"/>
      <c r="F1181" s="19" t="s">
        <v>56</v>
      </c>
      <c r="G1181" s="20">
        <f aca="true" t="shared" si="47" ref="G1181:K1182">+G1182</f>
        <v>6048</v>
      </c>
      <c r="H1181" s="20">
        <f t="shared" si="47"/>
        <v>0</v>
      </c>
      <c r="I1181" s="20">
        <f t="shared" si="47"/>
        <v>0</v>
      </c>
      <c r="J1181" s="20">
        <f t="shared" si="47"/>
        <v>0</v>
      </c>
      <c r="K1181" s="20">
        <f t="shared" si="47"/>
        <v>0</v>
      </c>
      <c r="L1181" s="21" t="str">
        <f t="shared" si="45"/>
        <v>**.**</v>
      </c>
      <c r="M1181" s="21" t="str">
        <f t="shared" si="46"/>
        <v>**.**</v>
      </c>
    </row>
    <row r="1182" spans="1:13" s="2" customFormat="1" ht="15.75">
      <c r="A1182" s="22" t="s">
        <v>1240</v>
      </c>
      <c r="B1182" s="22"/>
      <c r="C1182" s="22"/>
      <c r="D1182" s="22" t="s">
        <v>488</v>
      </c>
      <c r="E1182" s="22"/>
      <c r="F1182" s="22" t="s">
        <v>489</v>
      </c>
      <c r="G1182" s="23">
        <f t="shared" si="47"/>
        <v>6048</v>
      </c>
      <c r="H1182" s="23">
        <f t="shared" si="47"/>
        <v>0</v>
      </c>
      <c r="I1182" s="23">
        <f t="shared" si="47"/>
        <v>0</v>
      </c>
      <c r="J1182" s="23">
        <f t="shared" si="47"/>
        <v>0</v>
      </c>
      <c r="K1182" s="23">
        <f t="shared" si="47"/>
        <v>0</v>
      </c>
      <c r="L1182" s="24" t="str">
        <f t="shared" si="45"/>
        <v>**.**</v>
      </c>
      <c r="M1182" s="24" t="str">
        <f t="shared" si="46"/>
        <v>**.**</v>
      </c>
    </row>
    <row r="1183" spans="2:13" s="3" customFormat="1" ht="10.5">
      <c r="B1183" s="19"/>
      <c r="C1183" s="19"/>
      <c r="D1183" s="19"/>
      <c r="E1183" s="19" t="s">
        <v>697</v>
      </c>
      <c r="F1183" s="19" t="s">
        <v>698</v>
      </c>
      <c r="G1183" s="20">
        <v>6048</v>
      </c>
      <c r="H1183" s="20">
        <v>0</v>
      </c>
      <c r="I1183" s="20">
        <v>0</v>
      </c>
      <c r="J1183" s="20">
        <v>0</v>
      </c>
      <c r="K1183" s="20">
        <v>0</v>
      </c>
      <c r="L1183" s="21" t="str">
        <f t="shared" si="45"/>
        <v>**.**</v>
      </c>
      <c r="M1183" s="21" t="str">
        <f t="shared" si="46"/>
        <v>**.**</v>
      </c>
    </row>
    <row r="1184" spans="2:13" s="3" customFormat="1" ht="10.5">
      <c r="B1184" s="19"/>
      <c r="C1184" s="19" t="s">
        <v>230</v>
      </c>
      <c r="D1184" s="19"/>
      <c r="E1184" s="19"/>
      <c r="F1184" s="19" t="s">
        <v>231</v>
      </c>
      <c r="G1184" s="20">
        <f>+G1185+G1187</f>
        <v>34900</v>
      </c>
      <c r="H1184" s="20">
        <f>+H1185+H1187</f>
        <v>34651</v>
      </c>
      <c r="I1184" s="20">
        <f>+I1185+I1187</f>
        <v>34651</v>
      </c>
      <c r="J1184" s="20">
        <f>+J1185+J1187</f>
        <v>35379</v>
      </c>
      <c r="K1184" s="20">
        <f>+K1185+K1187</f>
        <v>35379</v>
      </c>
      <c r="L1184" s="21">
        <f t="shared" si="45"/>
        <v>100</v>
      </c>
      <c r="M1184" s="21">
        <f t="shared" si="46"/>
        <v>100</v>
      </c>
    </row>
    <row r="1185" spans="1:13" s="2" customFormat="1" ht="15.75">
      <c r="A1185" s="22" t="s">
        <v>1241</v>
      </c>
      <c r="B1185" s="22"/>
      <c r="C1185" s="22"/>
      <c r="D1185" s="22" t="s">
        <v>491</v>
      </c>
      <c r="E1185" s="22"/>
      <c r="F1185" s="22" t="s">
        <v>492</v>
      </c>
      <c r="G1185" s="23">
        <f>+G1186</f>
        <v>21000</v>
      </c>
      <c r="H1185" s="23">
        <f>+H1186</f>
        <v>21378</v>
      </c>
      <c r="I1185" s="23">
        <f>+I1186</f>
        <v>21378</v>
      </c>
      <c r="J1185" s="23">
        <f>+J1186</f>
        <v>21827</v>
      </c>
      <c r="K1185" s="23">
        <f>+K1186</f>
        <v>21827</v>
      </c>
      <c r="L1185" s="24">
        <f t="shared" si="45"/>
        <v>100</v>
      </c>
      <c r="M1185" s="24">
        <f t="shared" si="46"/>
        <v>100</v>
      </c>
    </row>
    <row r="1186" spans="2:13" s="3" customFormat="1" ht="10.5">
      <c r="B1186" s="19"/>
      <c r="C1186" s="19"/>
      <c r="D1186" s="19"/>
      <c r="E1186" s="19" t="s">
        <v>749</v>
      </c>
      <c r="F1186" s="19" t="s">
        <v>750</v>
      </c>
      <c r="G1186" s="20">
        <v>21000</v>
      </c>
      <c r="H1186" s="20">
        <v>21378</v>
      </c>
      <c r="I1186" s="20">
        <v>21378</v>
      </c>
      <c r="J1186" s="20">
        <v>21827</v>
      </c>
      <c r="K1186" s="20">
        <v>21827</v>
      </c>
      <c r="L1186" s="21">
        <f t="shared" si="45"/>
        <v>100</v>
      </c>
      <c r="M1186" s="21">
        <f t="shared" si="46"/>
        <v>100</v>
      </c>
    </row>
    <row r="1187" spans="1:13" s="2" customFormat="1" ht="15.75">
      <c r="A1187" s="22" t="s">
        <v>1242</v>
      </c>
      <c r="B1187" s="22"/>
      <c r="C1187" s="22"/>
      <c r="D1187" s="22" t="s">
        <v>494</v>
      </c>
      <c r="E1187" s="22"/>
      <c r="F1187" s="22" t="s">
        <v>495</v>
      </c>
      <c r="G1187" s="23">
        <f>+G1188+G1189+G1190+G1191</f>
        <v>13900</v>
      </c>
      <c r="H1187" s="23">
        <f>+H1188+H1189+H1190+H1191</f>
        <v>13273</v>
      </c>
      <c r="I1187" s="23">
        <f>+I1188+I1189+I1190+I1191</f>
        <v>13273</v>
      </c>
      <c r="J1187" s="23">
        <f>+J1188+J1189+J1190+J1191</f>
        <v>13552</v>
      </c>
      <c r="K1187" s="23">
        <f>+K1188+K1189+K1190+K1191</f>
        <v>13552</v>
      </c>
      <c r="L1187" s="24">
        <f t="shared" si="45"/>
        <v>100</v>
      </c>
      <c r="M1187" s="24">
        <f t="shared" si="46"/>
        <v>100</v>
      </c>
    </row>
    <row r="1188" spans="2:13" s="3" customFormat="1" ht="10.5">
      <c r="B1188" s="19"/>
      <c r="C1188" s="19"/>
      <c r="D1188" s="19"/>
      <c r="E1188" s="19" t="s">
        <v>639</v>
      </c>
      <c r="F1188" s="19" t="s">
        <v>640</v>
      </c>
      <c r="G1188" s="20">
        <v>880.08</v>
      </c>
      <c r="H1188" s="20">
        <v>900</v>
      </c>
      <c r="I1188" s="20">
        <v>900</v>
      </c>
      <c r="J1188" s="20">
        <v>900</v>
      </c>
      <c r="K1188" s="20">
        <v>900</v>
      </c>
      <c r="L1188" s="21">
        <f t="shared" si="45"/>
        <v>100</v>
      </c>
      <c r="M1188" s="21">
        <f t="shared" si="46"/>
        <v>100</v>
      </c>
    </row>
    <row r="1189" spans="2:13" s="3" customFormat="1" ht="10.5">
      <c r="B1189" s="19"/>
      <c r="C1189" s="19"/>
      <c r="D1189" s="19"/>
      <c r="E1189" s="19" t="s">
        <v>697</v>
      </c>
      <c r="F1189" s="19" t="s">
        <v>698</v>
      </c>
      <c r="G1189" s="20">
        <v>11319.92</v>
      </c>
      <c r="H1189" s="20">
        <v>10873</v>
      </c>
      <c r="I1189" s="20">
        <v>10873</v>
      </c>
      <c r="J1189" s="20">
        <v>11152</v>
      </c>
      <c r="K1189" s="20">
        <v>11152</v>
      </c>
      <c r="L1189" s="21">
        <f t="shared" si="45"/>
        <v>100</v>
      </c>
      <c r="M1189" s="21">
        <f t="shared" si="46"/>
        <v>100</v>
      </c>
    </row>
    <row r="1190" spans="2:13" s="3" customFormat="1" ht="10.5">
      <c r="B1190" s="19"/>
      <c r="C1190" s="19"/>
      <c r="D1190" s="19"/>
      <c r="E1190" s="19" t="s">
        <v>635</v>
      </c>
      <c r="F1190" s="19" t="s">
        <v>636</v>
      </c>
      <c r="G1190" s="20">
        <v>1500</v>
      </c>
      <c r="H1190" s="20">
        <v>1500</v>
      </c>
      <c r="I1190" s="20">
        <v>1500</v>
      </c>
      <c r="J1190" s="20">
        <v>1500</v>
      </c>
      <c r="K1190" s="20">
        <v>1500</v>
      </c>
      <c r="L1190" s="21">
        <f t="shared" si="45"/>
        <v>100</v>
      </c>
      <c r="M1190" s="21">
        <f t="shared" si="46"/>
        <v>100</v>
      </c>
    </row>
    <row r="1191" spans="2:13" s="3" customFormat="1" ht="10.5">
      <c r="B1191" s="19"/>
      <c r="C1191" s="19"/>
      <c r="D1191" s="19"/>
      <c r="E1191" s="19" t="s">
        <v>643</v>
      </c>
      <c r="F1191" s="19" t="s">
        <v>644</v>
      </c>
      <c r="G1191" s="20">
        <v>200</v>
      </c>
      <c r="H1191" s="20">
        <v>0</v>
      </c>
      <c r="I1191" s="20">
        <v>0</v>
      </c>
      <c r="J1191" s="20">
        <v>0</v>
      </c>
      <c r="K1191" s="20">
        <v>0</v>
      </c>
      <c r="L1191" s="21" t="str">
        <f t="shared" si="45"/>
        <v>**.**</v>
      </c>
      <c r="M1191" s="21" t="str">
        <f t="shared" si="46"/>
        <v>**.**</v>
      </c>
    </row>
    <row r="1192" spans="2:13" s="3" customFormat="1" ht="10.5">
      <c r="B1192" s="19"/>
      <c r="C1192" s="19" t="s">
        <v>823</v>
      </c>
      <c r="D1192" s="19"/>
      <c r="E1192" s="19"/>
      <c r="F1192" s="19" t="s">
        <v>824</v>
      </c>
      <c r="G1192" s="20">
        <f aca="true" t="shared" si="48" ref="G1192:K1193">+G1193</f>
        <v>34170.84</v>
      </c>
      <c r="H1192" s="20">
        <f t="shared" si="48"/>
        <v>0</v>
      </c>
      <c r="I1192" s="20">
        <f t="shared" si="48"/>
        <v>0</v>
      </c>
      <c r="J1192" s="20">
        <f t="shared" si="48"/>
        <v>100000</v>
      </c>
      <c r="K1192" s="20">
        <f t="shared" si="48"/>
        <v>100000</v>
      </c>
      <c r="L1192" s="21" t="str">
        <f t="shared" si="45"/>
        <v>**.**</v>
      </c>
      <c r="M1192" s="21">
        <f t="shared" si="46"/>
        <v>100</v>
      </c>
    </row>
    <row r="1193" spans="1:13" s="2" customFormat="1" ht="15.75">
      <c r="A1193" s="22" t="s">
        <v>1243</v>
      </c>
      <c r="B1193" s="22"/>
      <c r="C1193" s="22"/>
      <c r="D1193" s="22" t="s">
        <v>497</v>
      </c>
      <c r="E1193" s="22"/>
      <c r="F1193" s="22" t="s">
        <v>498</v>
      </c>
      <c r="G1193" s="23">
        <f t="shared" si="48"/>
        <v>34170.84</v>
      </c>
      <c r="H1193" s="23">
        <f t="shared" si="48"/>
        <v>0</v>
      </c>
      <c r="I1193" s="23">
        <f t="shared" si="48"/>
        <v>0</v>
      </c>
      <c r="J1193" s="23">
        <f t="shared" si="48"/>
        <v>100000</v>
      </c>
      <c r="K1193" s="23">
        <f t="shared" si="48"/>
        <v>100000</v>
      </c>
      <c r="L1193" s="24" t="str">
        <f t="shared" si="45"/>
        <v>**.**</v>
      </c>
      <c r="M1193" s="24">
        <f t="shared" si="46"/>
        <v>100</v>
      </c>
    </row>
    <row r="1194" spans="2:13" s="3" customFormat="1" ht="10.5">
      <c r="B1194" s="19"/>
      <c r="C1194" s="19"/>
      <c r="D1194" s="19"/>
      <c r="E1194" s="19" t="s">
        <v>749</v>
      </c>
      <c r="F1194" s="19" t="s">
        <v>750</v>
      </c>
      <c r="G1194" s="20">
        <v>34170.84</v>
      </c>
      <c r="H1194" s="20">
        <v>0</v>
      </c>
      <c r="I1194" s="20">
        <v>0</v>
      </c>
      <c r="J1194" s="20">
        <v>100000</v>
      </c>
      <c r="K1194" s="20">
        <v>100000</v>
      </c>
      <c r="L1194" s="21" t="str">
        <f t="shared" si="45"/>
        <v>**.**</v>
      </c>
      <c r="M1194" s="21">
        <f t="shared" si="46"/>
        <v>100</v>
      </c>
    </row>
    <row r="1195" spans="2:13" s="1" customFormat="1" ht="18">
      <c r="B1195" s="25" t="s">
        <v>499</v>
      </c>
      <c r="C1195" s="25"/>
      <c r="D1195" s="25"/>
      <c r="E1195" s="25"/>
      <c r="F1195" s="25" t="s">
        <v>500</v>
      </c>
      <c r="G1195" s="26">
        <f>+G1196+G1216+G1224+G1231</f>
        <v>179300.06</v>
      </c>
      <c r="H1195" s="26">
        <f>+H1196+H1216+H1224+H1231</f>
        <v>149517</v>
      </c>
      <c r="I1195" s="26">
        <f>+I1196+I1216+I1224+I1231</f>
        <v>149517</v>
      </c>
      <c r="J1195" s="26">
        <f>+J1196+J1216+J1224+J1231</f>
        <v>153724</v>
      </c>
      <c r="K1195" s="26">
        <f>+K1196+K1216+K1224+K1231</f>
        <v>153724</v>
      </c>
      <c r="L1195" s="27">
        <f t="shared" si="45"/>
        <v>100</v>
      </c>
      <c r="M1195" s="27">
        <f t="shared" si="46"/>
        <v>100</v>
      </c>
    </row>
    <row r="1196" spans="2:13" s="3" customFormat="1" ht="10.5">
      <c r="B1196" s="19"/>
      <c r="C1196" s="19" t="s">
        <v>701</v>
      </c>
      <c r="D1196" s="19"/>
      <c r="E1196" s="19"/>
      <c r="F1196" s="19" t="s">
        <v>702</v>
      </c>
      <c r="G1196" s="20">
        <f>+G1197</f>
        <v>45100</v>
      </c>
      <c r="H1196" s="20">
        <f>+H1197</f>
        <v>40509</v>
      </c>
      <c r="I1196" s="20">
        <f>+I1197</f>
        <v>40509</v>
      </c>
      <c r="J1196" s="20">
        <f>+J1197</f>
        <v>42041</v>
      </c>
      <c r="K1196" s="20">
        <f>+K1197</f>
        <v>42041</v>
      </c>
      <c r="L1196" s="21">
        <f t="shared" si="45"/>
        <v>100</v>
      </c>
      <c r="M1196" s="21">
        <f t="shared" si="46"/>
        <v>100</v>
      </c>
    </row>
    <row r="1197" spans="1:13" s="2" customFormat="1" ht="15.75">
      <c r="A1197" s="22" t="s">
        <v>1244</v>
      </c>
      <c r="B1197" s="22"/>
      <c r="C1197" s="22"/>
      <c r="D1197" s="22" t="s">
        <v>502</v>
      </c>
      <c r="E1197" s="22"/>
      <c r="F1197" s="22" t="s">
        <v>503</v>
      </c>
      <c r="G1197" s="23">
        <f>+G1198+G1199+G1200+G1201+G1202+G1203+G1204+G1205+G1206+G1207+G1208+G1209+G1210+G1211+G1212+G1213+G1214+G1215</f>
        <v>45100</v>
      </c>
      <c r="H1197" s="23">
        <f>+H1198+H1199+H1200+H1201+H1202+H1203+H1204+H1205+H1206+H1207+H1208+H1209+H1210+H1211+H1212+H1213+H1214+H1215</f>
        <v>40509</v>
      </c>
      <c r="I1197" s="23">
        <f>+I1198+I1199+I1200+I1201+I1202+I1203+I1204+I1205+I1206+I1207+I1208+I1209+I1210+I1211+I1212+I1213+I1214+I1215</f>
        <v>40509</v>
      </c>
      <c r="J1197" s="23">
        <f>+J1198+J1199+J1200+J1201+J1202+J1203+J1204+J1205+J1206+J1207+J1208+J1209+J1210+J1211+J1212+J1213+J1214+J1215</f>
        <v>42041</v>
      </c>
      <c r="K1197" s="23">
        <f>+K1198+K1199+K1200+K1201+K1202+K1203+K1204+K1205+K1206+K1207+K1208+K1209+K1210+K1211+K1212+K1213+K1214+K1215</f>
        <v>42041</v>
      </c>
      <c r="L1197" s="24">
        <f t="shared" si="45"/>
        <v>100</v>
      </c>
      <c r="M1197" s="24">
        <f t="shared" si="46"/>
        <v>100</v>
      </c>
    </row>
    <row r="1198" spans="2:13" s="3" customFormat="1" ht="10.5">
      <c r="B1198" s="19"/>
      <c r="C1198" s="19"/>
      <c r="D1198" s="19"/>
      <c r="E1198" s="19" t="s">
        <v>663</v>
      </c>
      <c r="F1198" s="19" t="s">
        <v>664</v>
      </c>
      <c r="G1198" s="20">
        <v>8400</v>
      </c>
      <c r="H1198" s="20">
        <v>9539</v>
      </c>
      <c r="I1198" s="20">
        <v>9689</v>
      </c>
      <c r="J1198" s="20">
        <v>9781</v>
      </c>
      <c r="K1198" s="20">
        <v>9981</v>
      </c>
      <c r="L1198" s="21">
        <f t="shared" si="45"/>
        <v>101.57249187545865</v>
      </c>
      <c r="M1198" s="21">
        <f t="shared" si="46"/>
        <v>102.04478069727021</v>
      </c>
    </row>
    <row r="1199" spans="2:13" s="3" customFormat="1" ht="10.5">
      <c r="B1199" s="19"/>
      <c r="C1199" s="19"/>
      <c r="D1199" s="19"/>
      <c r="E1199" s="19" t="s">
        <v>711</v>
      </c>
      <c r="F1199" s="19" t="s">
        <v>712</v>
      </c>
      <c r="G1199" s="20">
        <v>500</v>
      </c>
      <c r="H1199" s="20">
        <v>700</v>
      </c>
      <c r="I1199" s="20">
        <v>700</v>
      </c>
      <c r="J1199" s="20">
        <v>750</v>
      </c>
      <c r="K1199" s="20">
        <v>750</v>
      </c>
      <c r="L1199" s="21">
        <f t="shared" si="45"/>
        <v>100</v>
      </c>
      <c r="M1199" s="21">
        <f t="shared" si="46"/>
        <v>100</v>
      </c>
    </row>
    <row r="1200" spans="2:13" s="3" customFormat="1" ht="10.5">
      <c r="B1200" s="19"/>
      <c r="C1200" s="19"/>
      <c r="D1200" s="19"/>
      <c r="E1200" s="19" t="s">
        <v>665</v>
      </c>
      <c r="F1200" s="19" t="s">
        <v>666</v>
      </c>
      <c r="G1200" s="20">
        <v>1000</v>
      </c>
      <c r="H1200" s="20">
        <v>900</v>
      </c>
      <c r="I1200" s="20">
        <v>900</v>
      </c>
      <c r="J1200" s="20">
        <v>950</v>
      </c>
      <c r="K1200" s="20">
        <v>950</v>
      </c>
      <c r="L1200" s="21">
        <f t="shared" si="45"/>
        <v>100</v>
      </c>
      <c r="M1200" s="21">
        <f t="shared" si="46"/>
        <v>100</v>
      </c>
    </row>
    <row r="1201" spans="2:13" s="3" customFormat="1" ht="10.5">
      <c r="B1201" s="19"/>
      <c r="C1201" s="19"/>
      <c r="D1201" s="19"/>
      <c r="E1201" s="19" t="s">
        <v>713</v>
      </c>
      <c r="F1201" s="19" t="s">
        <v>714</v>
      </c>
      <c r="G1201" s="20">
        <v>700</v>
      </c>
      <c r="H1201" s="20">
        <v>0</v>
      </c>
      <c r="I1201" s="20">
        <v>0</v>
      </c>
      <c r="J1201" s="20">
        <v>0</v>
      </c>
      <c r="K1201" s="20">
        <v>0</v>
      </c>
      <c r="L1201" s="21" t="str">
        <f t="shared" si="45"/>
        <v>**.**</v>
      </c>
      <c r="M1201" s="21" t="str">
        <f t="shared" si="46"/>
        <v>**.**</v>
      </c>
    </row>
    <row r="1202" spans="2:13" s="3" customFormat="1" ht="10.5">
      <c r="B1202" s="19"/>
      <c r="C1202" s="19"/>
      <c r="D1202" s="19"/>
      <c r="E1202" s="19" t="s">
        <v>671</v>
      </c>
      <c r="F1202" s="19" t="s">
        <v>672</v>
      </c>
      <c r="G1202" s="20">
        <v>1200</v>
      </c>
      <c r="H1202" s="20">
        <v>1250</v>
      </c>
      <c r="I1202" s="20">
        <v>1250</v>
      </c>
      <c r="J1202" s="20">
        <v>1300</v>
      </c>
      <c r="K1202" s="20">
        <v>1300</v>
      </c>
      <c r="L1202" s="21">
        <f t="shared" si="45"/>
        <v>100</v>
      </c>
      <c r="M1202" s="21">
        <f t="shared" si="46"/>
        <v>100</v>
      </c>
    </row>
    <row r="1203" spans="2:13" s="3" customFormat="1" ht="10.5">
      <c r="B1203" s="19"/>
      <c r="C1203" s="19"/>
      <c r="D1203" s="19"/>
      <c r="E1203" s="19" t="s">
        <v>673</v>
      </c>
      <c r="F1203" s="19" t="s">
        <v>674</v>
      </c>
      <c r="G1203" s="20">
        <v>900</v>
      </c>
      <c r="H1203" s="20">
        <v>900</v>
      </c>
      <c r="I1203" s="20">
        <v>900</v>
      </c>
      <c r="J1203" s="20">
        <v>950</v>
      </c>
      <c r="K1203" s="20">
        <v>950</v>
      </c>
      <c r="L1203" s="21">
        <f t="shared" si="45"/>
        <v>100</v>
      </c>
      <c r="M1203" s="21">
        <f t="shared" si="46"/>
        <v>100</v>
      </c>
    </row>
    <row r="1204" spans="2:13" s="3" customFormat="1" ht="10.5">
      <c r="B1204" s="19"/>
      <c r="C1204" s="19"/>
      <c r="D1204" s="19"/>
      <c r="E1204" s="19" t="s">
        <v>675</v>
      </c>
      <c r="F1204" s="19" t="s">
        <v>676</v>
      </c>
      <c r="G1204" s="20">
        <v>50</v>
      </c>
      <c r="H1204" s="20">
        <v>100</v>
      </c>
      <c r="I1204" s="20">
        <v>100</v>
      </c>
      <c r="J1204" s="20">
        <v>110</v>
      </c>
      <c r="K1204" s="20">
        <v>110</v>
      </c>
      <c r="L1204" s="21">
        <f t="shared" si="45"/>
        <v>100</v>
      </c>
      <c r="M1204" s="21">
        <f t="shared" si="46"/>
        <v>100</v>
      </c>
    </row>
    <row r="1205" spans="2:13" s="3" customFormat="1" ht="10.5">
      <c r="B1205" s="19"/>
      <c r="C1205" s="19"/>
      <c r="D1205" s="19"/>
      <c r="E1205" s="19" t="s">
        <v>677</v>
      </c>
      <c r="F1205" s="19" t="s">
        <v>678</v>
      </c>
      <c r="G1205" s="20">
        <v>50</v>
      </c>
      <c r="H1205" s="20">
        <v>20</v>
      </c>
      <c r="I1205" s="20">
        <v>20</v>
      </c>
      <c r="J1205" s="20">
        <v>50</v>
      </c>
      <c r="K1205" s="20">
        <v>50</v>
      </c>
      <c r="L1205" s="21">
        <f t="shared" si="45"/>
        <v>100</v>
      </c>
      <c r="M1205" s="21">
        <f t="shared" si="46"/>
        <v>100</v>
      </c>
    </row>
    <row r="1206" spans="2:13" s="3" customFormat="1" ht="10.5">
      <c r="B1206" s="19"/>
      <c r="C1206" s="19"/>
      <c r="D1206" s="19"/>
      <c r="E1206" s="19" t="s">
        <v>667</v>
      </c>
      <c r="F1206" s="19" t="s">
        <v>668</v>
      </c>
      <c r="G1206" s="20">
        <v>600</v>
      </c>
      <c r="H1206" s="20">
        <v>400</v>
      </c>
      <c r="I1206" s="20">
        <v>400</v>
      </c>
      <c r="J1206" s="20">
        <v>450</v>
      </c>
      <c r="K1206" s="20">
        <v>450</v>
      </c>
      <c r="L1206" s="21">
        <f t="shared" si="45"/>
        <v>100</v>
      </c>
      <c r="M1206" s="21">
        <f t="shared" si="46"/>
        <v>100</v>
      </c>
    </row>
    <row r="1207" spans="2:13" s="3" customFormat="1" ht="10.5">
      <c r="B1207" s="19"/>
      <c r="C1207" s="19"/>
      <c r="D1207" s="19"/>
      <c r="E1207" s="19" t="s">
        <v>639</v>
      </c>
      <c r="F1207" s="19" t="s">
        <v>640</v>
      </c>
      <c r="G1207" s="20">
        <v>10800</v>
      </c>
      <c r="H1207" s="20">
        <v>9000</v>
      </c>
      <c r="I1207" s="20">
        <v>9000</v>
      </c>
      <c r="J1207" s="20">
        <v>9200</v>
      </c>
      <c r="K1207" s="20">
        <v>9200</v>
      </c>
      <c r="L1207" s="21">
        <f t="shared" si="45"/>
        <v>100</v>
      </c>
      <c r="M1207" s="21">
        <f t="shared" si="46"/>
        <v>100</v>
      </c>
    </row>
    <row r="1208" spans="2:13" s="3" customFormat="1" ht="10.5">
      <c r="B1208" s="19"/>
      <c r="C1208" s="19"/>
      <c r="D1208" s="19"/>
      <c r="E1208" s="19" t="s">
        <v>719</v>
      </c>
      <c r="F1208" s="19" t="s">
        <v>720</v>
      </c>
      <c r="G1208" s="20">
        <v>100</v>
      </c>
      <c r="H1208" s="20">
        <v>0</v>
      </c>
      <c r="I1208" s="20">
        <v>0</v>
      </c>
      <c r="J1208" s="20">
        <v>0</v>
      </c>
      <c r="K1208" s="20">
        <v>0</v>
      </c>
      <c r="L1208" s="21" t="str">
        <f t="shared" si="45"/>
        <v>**.**</v>
      </c>
      <c r="M1208" s="21" t="str">
        <f t="shared" si="46"/>
        <v>**.**</v>
      </c>
    </row>
    <row r="1209" spans="2:13" s="3" customFormat="1" ht="10.5">
      <c r="B1209" s="19"/>
      <c r="C1209" s="19"/>
      <c r="D1209" s="19"/>
      <c r="E1209" s="19" t="s">
        <v>695</v>
      </c>
      <c r="F1209" s="19" t="s">
        <v>696</v>
      </c>
      <c r="G1209" s="20">
        <v>8600</v>
      </c>
      <c r="H1209" s="20">
        <v>8800</v>
      </c>
      <c r="I1209" s="20">
        <v>8800</v>
      </c>
      <c r="J1209" s="20">
        <v>9100</v>
      </c>
      <c r="K1209" s="20">
        <v>9100</v>
      </c>
      <c r="L1209" s="21">
        <f t="shared" si="45"/>
        <v>100</v>
      </c>
      <c r="M1209" s="21">
        <f t="shared" si="46"/>
        <v>100</v>
      </c>
    </row>
    <row r="1210" spans="2:13" s="3" customFormat="1" ht="10.5">
      <c r="B1210" s="19"/>
      <c r="C1210" s="19"/>
      <c r="D1210" s="19"/>
      <c r="E1210" s="19" t="s">
        <v>697</v>
      </c>
      <c r="F1210" s="19" t="s">
        <v>698</v>
      </c>
      <c r="G1210" s="20">
        <v>6800</v>
      </c>
      <c r="H1210" s="20">
        <v>5000</v>
      </c>
      <c r="I1210" s="20">
        <v>5000</v>
      </c>
      <c r="J1210" s="20">
        <v>5200</v>
      </c>
      <c r="K1210" s="20">
        <v>5200</v>
      </c>
      <c r="L1210" s="21">
        <f t="shared" si="45"/>
        <v>100</v>
      </c>
      <c r="M1210" s="21">
        <f t="shared" si="46"/>
        <v>100</v>
      </c>
    </row>
    <row r="1211" spans="2:13" s="3" customFormat="1" ht="10.5">
      <c r="B1211" s="19"/>
      <c r="C1211" s="19"/>
      <c r="D1211" s="19"/>
      <c r="E1211" s="19" t="s">
        <v>2</v>
      </c>
      <c r="F1211" s="19" t="s">
        <v>3</v>
      </c>
      <c r="G1211" s="20">
        <v>200</v>
      </c>
      <c r="H1211" s="20">
        <v>250</v>
      </c>
      <c r="I1211" s="20">
        <v>250</v>
      </c>
      <c r="J1211" s="20">
        <v>300</v>
      </c>
      <c r="K1211" s="20">
        <v>300</v>
      </c>
      <c r="L1211" s="21">
        <f t="shared" si="45"/>
        <v>100</v>
      </c>
      <c r="M1211" s="21">
        <f t="shared" si="46"/>
        <v>100</v>
      </c>
    </row>
    <row r="1212" spans="2:13" s="3" customFormat="1" ht="10.5">
      <c r="B1212" s="19"/>
      <c r="C1212" s="19"/>
      <c r="D1212" s="19"/>
      <c r="E1212" s="19" t="s">
        <v>725</v>
      </c>
      <c r="F1212" s="19" t="s">
        <v>726</v>
      </c>
      <c r="G1212" s="20">
        <v>600</v>
      </c>
      <c r="H1212" s="20">
        <v>150</v>
      </c>
      <c r="I1212" s="20">
        <v>0</v>
      </c>
      <c r="J1212" s="20">
        <v>200</v>
      </c>
      <c r="K1212" s="20">
        <v>0</v>
      </c>
      <c r="L1212" s="21">
        <f t="shared" si="45"/>
        <v>0</v>
      </c>
      <c r="M1212" s="21">
        <f t="shared" si="46"/>
        <v>0</v>
      </c>
    </row>
    <row r="1213" spans="2:13" s="3" customFormat="1" ht="10.5">
      <c r="B1213" s="19"/>
      <c r="C1213" s="19"/>
      <c r="D1213" s="19"/>
      <c r="E1213" s="19" t="s">
        <v>635</v>
      </c>
      <c r="F1213" s="19" t="s">
        <v>636</v>
      </c>
      <c r="G1213" s="20">
        <v>3100</v>
      </c>
      <c r="H1213" s="20">
        <v>2000</v>
      </c>
      <c r="I1213" s="20">
        <v>2000</v>
      </c>
      <c r="J1213" s="20">
        <v>2100</v>
      </c>
      <c r="K1213" s="20">
        <v>2100</v>
      </c>
      <c r="L1213" s="21">
        <f t="shared" si="45"/>
        <v>100</v>
      </c>
      <c r="M1213" s="21">
        <f t="shared" si="46"/>
        <v>100</v>
      </c>
    </row>
    <row r="1214" spans="2:13" s="3" customFormat="1" ht="10.5">
      <c r="B1214" s="19"/>
      <c r="C1214" s="19"/>
      <c r="D1214" s="19"/>
      <c r="E1214" s="19" t="s">
        <v>729</v>
      </c>
      <c r="F1214" s="19" t="s">
        <v>730</v>
      </c>
      <c r="G1214" s="20">
        <v>1500</v>
      </c>
      <c r="H1214" s="20">
        <v>0</v>
      </c>
      <c r="I1214" s="20">
        <v>0</v>
      </c>
      <c r="J1214" s="20">
        <v>0</v>
      </c>
      <c r="K1214" s="20">
        <v>0</v>
      </c>
      <c r="L1214" s="21" t="str">
        <f t="shared" si="45"/>
        <v>**.**</v>
      </c>
      <c r="M1214" s="21" t="str">
        <f t="shared" si="46"/>
        <v>**.**</v>
      </c>
    </row>
    <row r="1215" spans="2:13" s="3" customFormat="1" ht="10.5">
      <c r="B1215" s="19"/>
      <c r="C1215" s="19"/>
      <c r="D1215" s="19"/>
      <c r="E1215" s="19" t="s">
        <v>834</v>
      </c>
      <c r="F1215" s="19" t="s">
        <v>835</v>
      </c>
      <c r="G1215" s="20">
        <v>0</v>
      </c>
      <c r="H1215" s="20">
        <v>1500</v>
      </c>
      <c r="I1215" s="20">
        <v>1500</v>
      </c>
      <c r="J1215" s="20">
        <v>1600</v>
      </c>
      <c r="K1215" s="20">
        <v>1600</v>
      </c>
      <c r="L1215" s="21">
        <f t="shared" si="45"/>
        <v>100</v>
      </c>
      <c r="M1215" s="21">
        <f t="shared" si="46"/>
        <v>100</v>
      </c>
    </row>
    <row r="1216" spans="2:13" s="3" customFormat="1" ht="10.5">
      <c r="B1216" s="19"/>
      <c r="C1216" s="19" t="s">
        <v>230</v>
      </c>
      <c r="D1216" s="19"/>
      <c r="E1216" s="19"/>
      <c r="F1216" s="19" t="s">
        <v>231</v>
      </c>
      <c r="G1216" s="20">
        <f>+G1217+G1219</f>
        <v>72600</v>
      </c>
      <c r="H1216" s="20">
        <f>+H1217+H1219</f>
        <v>75008</v>
      </c>
      <c r="I1216" s="20">
        <f>+I1217+I1219</f>
        <v>75008</v>
      </c>
      <c r="J1216" s="20">
        <f>+J1217+J1219</f>
        <v>76583</v>
      </c>
      <c r="K1216" s="20">
        <f>+K1217+K1219</f>
        <v>76583</v>
      </c>
      <c r="L1216" s="21">
        <f t="shared" si="45"/>
        <v>100</v>
      </c>
      <c r="M1216" s="21">
        <f t="shared" si="46"/>
        <v>100</v>
      </c>
    </row>
    <row r="1217" spans="1:13" s="2" customFormat="1" ht="15.75">
      <c r="A1217" s="22" t="s">
        <v>1245</v>
      </c>
      <c r="B1217" s="22"/>
      <c r="C1217" s="22"/>
      <c r="D1217" s="22" t="s">
        <v>505</v>
      </c>
      <c r="E1217" s="22"/>
      <c r="F1217" s="22" t="s">
        <v>506</v>
      </c>
      <c r="G1217" s="23">
        <f>+G1218</f>
        <v>28200</v>
      </c>
      <c r="H1217" s="23">
        <f>+H1218</f>
        <v>28708</v>
      </c>
      <c r="I1217" s="23">
        <f>+I1218</f>
        <v>28708</v>
      </c>
      <c r="J1217" s="23">
        <f>+J1218</f>
        <v>29310</v>
      </c>
      <c r="K1217" s="23">
        <f>+K1218</f>
        <v>29310</v>
      </c>
      <c r="L1217" s="24">
        <f t="shared" si="45"/>
        <v>100</v>
      </c>
      <c r="M1217" s="24">
        <f t="shared" si="46"/>
        <v>100</v>
      </c>
    </row>
    <row r="1218" spans="2:13" s="3" customFormat="1" ht="10.5">
      <c r="B1218" s="19"/>
      <c r="C1218" s="19"/>
      <c r="D1218" s="19"/>
      <c r="E1218" s="19" t="s">
        <v>749</v>
      </c>
      <c r="F1218" s="19" t="s">
        <v>750</v>
      </c>
      <c r="G1218" s="20">
        <v>28200</v>
      </c>
      <c r="H1218" s="20">
        <v>28708</v>
      </c>
      <c r="I1218" s="20">
        <v>28708</v>
      </c>
      <c r="J1218" s="20">
        <v>29310</v>
      </c>
      <c r="K1218" s="20">
        <v>29310</v>
      </c>
      <c r="L1218" s="21">
        <f t="shared" si="45"/>
        <v>100</v>
      </c>
      <c r="M1218" s="21">
        <f t="shared" si="46"/>
        <v>100</v>
      </c>
    </row>
    <row r="1219" spans="1:13" s="2" customFormat="1" ht="15.75">
      <c r="A1219" s="22" t="s">
        <v>1246</v>
      </c>
      <c r="B1219" s="22"/>
      <c r="C1219" s="22"/>
      <c r="D1219" s="22" t="s">
        <v>508</v>
      </c>
      <c r="E1219" s="22"/>
      <c r="F1219" s="22" t="s">
        <v>509</v>
      </c>
      <c r="G1219" s="23">
        <f>+G1220+G1221+G1222+G1223</f>
        <v>44400</v>
      </c>
      <c r="H1219" s="23">
        <f>+H1220+H1221+H1222+H1223</f>
        <v>46300</v>
      </c>
      <c r="I1219" s="23">
        <f>+I1220+I1221+I1222+I1223</f>
        <v>46300</v>
      </c>
      <c r="J1219" s="23">
        <f>+J1220+J1221+J1222+J1223</f>
        <v>47273</v>
      </c>
      <c r="K1219" s="23">
        <f>+K1220+K1221+K1222+K1223</f>
        <v>47273</v>
      </c>
      <c r="L1219" s="24">
        <f t="shared" si="45"/>
        <v>100</v>
      </c>
      <c r="M1219" s="24">
        <f t="shared" si="46"/>
        <v>100</v>
      </c>
    </row>
    <row r="1220" spans="2:13" s="3" customFormat="1" ht="10.5">
      <c r="B1220" s="19"/>
      <c r="C1220" s="19"/>
      <c r="D1220" s="19"/>
      <c r="E1220" s="19" t="s">
        <v>639</v>
      </c>
      <c r="F1220" s="19" t="s">
        <v>640</v>
      </c>
      <c r="G1220" s="20">
        <v>7000</v>
      </c>
      <c r="H1220" s="20">
        <v>8168</v>
      </c>
      <c r="I1220" s="20">
        <v>8168</v>
      </c>
      <c r="J1220" s="20">
        <v>8393</v>
      </c>
      <c r="K1220" s="20">
        <v>8393</v>
      </c>
      <c r="L1220" s="21">
        <f t="shared" si="45"/>
        <v>100</v>
      </c>
      <c r="M1220" s="21">
        <f t="shared" si="46"/>
        <v>100</v>
      </c>
    </row>
    <row r="1221" spans="2:13" s="3" customFormat="1" ht="10.5">
      <c r="B1221" s="19"/>
      <c r="C1221" s="19"/>
      <c r="D1221" s="19"/>
      <c r="E1221" s="19" t="s">
        <v>695</v>
      </c>
      <c r="F1221" s="19" t="s">
        <v>696</v>
      </c>
      <c r="G1221" s="20">
        <v>35000</v>
      </c>
      <c r="H1221" s="20">
        <v>35632</v>
      </c>
      <c r="I1221" s="20">
        <v>35632</v>
      </c>
      <c r="J1221" s="20">
        <v>36280</v>
      </c>
      <c r="K1221" s="20">
        <v>36280</v>
      </c>
      <c r="L1221" s="21">
        <f t="shared" si="45"/>
        <v>100</v>
      </c>
      <c r="M1221" s="21">
        <f t="shared" si="46"/>
        <v>100</v>
      </c>
    </row>
    <row r="1222" spans="2:13" s="3" customFormat="1" ht="10.5">
      <c r="B1222" s="19"/>
      <c r="C1222" s="19"/>
      <c r="D1222" s="19"/>
      <c r="E1222" s="19" t="s">
        <v>697</v>
      </c>
      <c r="F1222" s="19" t="s">
        <v>698</v>
      </c>
      <c r="G1222" s="20">
        <v>1200</v>
      </c>
      <c r="H1222" s="20">
        <v>1250</v>
      </c>
      <c r="I1222" s="20">
        <v>1250</v>
      </c>
      <c r="J1222" s="20">
        <v>1300</v>
      </c>
      <c r="K1222" s="20">
        <v>1300</v>
      </c>
      <c r="L1222" s="21">
        <f t="shared" si="45"/>
        <v>100</v>
      </c>
      <c r="M1222" s="21">
        <f t="shared" si="46"/>
        <v>100</v>
      </c>
    </row>
    <row r="1223" spans="2:13" s="3" customFormat="1" ht="10.5">
      <c r="B1223" s="19"/>
      <c r="C1223" s="19"/>
      <c r="D1223" s="19"/>
      <c r="E1223" s="19" t="s">
        <v>635</v>
      </c>
      <c r="F1223" s="19" t="s">
        <v>636</v>
      </c>
      <c r="G1223" s="20">
        <v>1200</v>
      </c>
      <c r="H1223" s="20">
        <v>1250</v>
      </c>
      <c r="I1223" s="20">
        <v>1250</v>
      </c>
      <c r="J1223" s="20">
        <v>1300</v>
      </c>
      <c r="K1223" s="20">
        <v>1300</v>
      </c>
      <c r="L1223" s="21">
        <f aca="true" t="shared" si="49" ref="L1223:L1286">IF(H1223&lt;&gt;0,I1223/H1223*100,"**.**")</f>
        <v>100</v>
      </c>
      <c r="M1223" s="21">
        <f aca="true" t="shared" si="50" ref="M1223:M1286">IF(J1223&lt;&gt;0,K1223/J1223*100,"**.**")</f>
        <v>100</v>
      </c>
    </row>
    <row r="1224" spans="2:13" s="3" customFormat="1" ht="10.5">
      <c r="B1224" s="19"/>
      <c r="C1224" s="19" t="s">
        <v>170</v>
      </c>
      <c r="D1224" s="19"/>
      <c r="E1224" s="19"/>
      <c r="F1224" s="19" t="s">
        <v>171</v>
      </c>
      <c r="G1224" s="20">
        <f>+G1225</f>
        <v>55300.06</v>
      </c>
      <c r="H1224" s="20">
        <f>+H1225</f>
        <v>27500</v>
      </c>
      <c r="I1224" s="20">
        <f>+I1225</f>
        <v>27500</v>
      </c>
      <c r="J1224" s="20">
        <f>+J1225</f>
        <v>28300</v>
      </c>
      <c r="K1224" s="20">
        <f>+K1225</f>
        <v>28300</v>
      </c>
      <c r="L1224" s="21">
        <f t="shared" si="49"/>
        <v>100</v>
      </c>
      <c r="M1224" s="21">
        <f t="shared" si="50"/>
        <v>100</v>
      </c>
    </row>
    <row r="1225" spans="1:13" s="2" customFormat="1" ht="15.75">
      <c r="A1225" s="22" t="s">
        <v>1247</v>
      </c>
      <c r="B1225" s="22"/>
      <c r="C1225" s="22"/>
      <c r="D1225" s="22" t="s">
        <v>511</v>
      </c>
      <c r="E1225" s="22"/>
      <c r="F1225" s="22" t="s">
        <v>512</v>
      </c>
      <c r="G1225" s="23">
        <f>+G1226+G1227+G1228+G1229+G1230</f>
        <v>55300.06</v>
      </c>
      <c r="H1225" s="23">
        <f>+H1226+H1227+H1228+H1229+H1230</f>
        <v>27500</v>
      </c>
      <c r="I1225" s="23">
        <f>+I1226+I1227+I1228+I1229+I1230</f>
        <v>27500</v>
      </c>
      <c r="J1225" s="23">
        <f>+J1226+J1227+J1228+J1229+J1230</f>
        <v>28300</v>
      </c>
      <c r="K1225" s="23">
        <f>+K1226+K1227+K1228+K1229+K1230</f>
        <v>28300</v>
      </c>
      <c r="L1225" s="24">
        <f t="shared" si="49"/>
        <v>100</v>
      </c>
      <c r="M1225" s="24">
        <f t="shared" si="50"/>
        <v>100</v>
      </c>
    </row>
    <row r="1226" spans="2:13" s="3" customFormat="1" ht="10.5">
      <c r="B1226" s="19"/>
      <c r="C1226" s="19"/>
      <c r="D1226" s="19"/>
      <c r="E1226" s="19" t="s">
        <v>639</v>
      </c>
      <c r="F1226" s="19" t="s">
        <v>640</v>
      </c>
      <c r="G1226" s="20">
        <v>1300.06</v>
      </c>
      <c r="H1226" s="20">
        <v>500</v>
      </c>
      <c r="I1226" s="20">
        <v>500</v>
      </c>
      <c r="J1226" s="20">
        <v>600</v>
      </c>
      <c r="K1226" s="20">
        <v>600</v>
      </c>
      <c r="L1226" s="21">
        <f t="shared" si="49"/>
        <v>100</v>
      </c>
      <c r="M1226" s="21">
        <f t="shared" si="50"/>
        <v>100</v>
      </c>
    </row>
    <row r="1227" spans="2:13" s="3" customFormat="1" ht="10.5">
      <c r="B1227" s="19"/>
      <c r="C1227" s="19"/>
      <c r="D1227" s="19"/>
      <c r="E1227" s="19" t="s">
        <v>695</v>
      </c>
      <c r="F1227" s="19" t="s">
        <v>696</v>
      </c>
      <c r="G1227" s="20">
        <v>8500</v>
      </c>
      <c r="H1227" s="20">
        <v>6500</v>
      </c>
      <c r="I1227" s="20">
        <v>6500</v>
      </c>
      <c r="J1227" s="20">
        <v>7000</v>
      </c>
      <c r="K1227" s="20">
        <v>7000</v>
      </c>
      <c r="L1227" s="21">
        <f t="shared" si="49"/>
        <v>100</v>
      </c>
      <c r="M1227" s="21">
        <f t="shared" si="50"/>
        <v>100</v>
      </c>
    </row>
    <row r="1228" spans="2:13" s="3" customFormat="1" ht="10.5">
      <c r="B1228" s="19"/>
      <c r="C1228" s="19"/>
      <c r="D1228" s="19"/>
      <c r="E1228" s="19" t="s">
        <v>697</v>
      </c>
      <c r="F1228" s="19" t="s">
        <v>698</v>
      </c>
      <c r="G1228" s="20">
        <v>4100</v>
      </c>
      <c r="H1228" s="20">
        <v>4500</v>
      </c>
      <c r="I1228" s="20">
        <v>4500</v>
      </c>
      <c r="J1228" s="20">
        <v>4700</v>
      </c>
      <c r="K1228" s="20">
        <v>4700</v>
      </c>
      <c r="L1228" s="21">
        <f t="shared" si="49"/>
        <v>100</v>
      </c>
      <c r="M1228" s="21">
        <f t="shared" si="50"/>
        <v>100</v>
      </c>
    </row>
    <row r="1229" spans="2:13" s="3" customFormat="1" ht="10.5">
      <c r="B1229" s="19"/>
      <c r="C1229" s="19"/>
      <c r="D1229" s="19"/>
      <c r="E1229" s="19" t="s">
        <v>635</v>
      </c>
      <c r="F1229" s="19" t="s">
        <v>636</v>
      </c>
      <c r="G1229" s="20">
        <v>4400</v>
      </c>
      <c r="H1229" s="20">
        <v>1500</v>
      </c>
      <c r="I1229" s="20">
        <v>1500</v>
      </c>
      <c r="J1229" s="20">
        <v>1600</v>
      </c>
      <c r="K1229" s="20">
        <v>1600</v>
      </c>
      <c r="L1229" s="21">
        <f t="shared" si="49"/>
        <v>100</v>
      </c>
      <c r="M1229" s="21">
        <f t="shared" si="50"/>
        <v>100</v>
      </c>
    </row>
    <row r="1230" spans="2:13" s="3" customFormat="1" ht="10.5">
      <c r="B1230" s="19"/>
      <c r="C1230" s="19"/>
      <c r="D1230" s="19"/>
      <c r="E1230" s="19" t="s">
        <v>834</v>
      </c>
      <c r="F1230" s="19" t="s">
        <v>835</v>
      </c>
      <c r="G1230" s="20">
        <v>37000</v>
      </c>
      <c r="H1230" s="20">
        <v>14500</v>
      </c>
      <c r="I1230" s="20">
        <v>14500</v>
      </c>
      <c r="J1230" s="20">
        <v>14400</v>
      </c>
      <c r="K1230" s="20">
        <v>14400</v>
      </c>
      <c r="L1230" s="21">
        <f t="shared" si="49"/>
        <v>100</v>
      </c>
      <c r="M1230" s="21">
        <f t="shared" si="50"/>
        <v>100</v>
      </c>
    </row>
    <row r="1231" spans="2:13" s="3" customFormat="1" ht="10.5">
      <c r="B1231" s="19"/>
      <c r="C1231" s="19" t="s">
        <v>823</v>
      </c>
      <c r="D1231" s="19"/>
      <c r="E1231" s="19"/>
      <c r="F1231" s="19" t="s">
        <v>824</v>
      </c>
      <c r="G1231" s="20">
        <f>+G1232</f>
        <v>6300</v>
      </c>
      <c r="H1231" s="20">
        <f>+H1232</f>
        <v>6500</v>
      </c>
      <c r="I1231" s="20">
        <f>+I1232</f>
        <v>6500</v>
      </c>
      <c r="J1231" s="20">
        <f>+J1232</f>
        <v>6800</v>
      </c>
      <c r="K1231" s="20">
        <f>+K1232</f>
        <v>6800</v>
      </c>
      <c r="L1231" s="21">
        <f t="shared" si="49"/>
        <v>100</v>
      </c>
      <c r="M1231" s="21">
        <f t="shared" si="50"/>
        <v>100</v>
      </c>
    </row>
    <row r="1232" spans="1:13" s="2" customFormat="1" ht="15.75">
      <c r="A1232" s="22" t="s">
        <v>1248</v>
      </c>
      <c r="B1232" s="22"/>
      <c r="C1232" s="22"/>
      <c r="D1232" s="22" t="s">
        <v>121</v>
      </c>
      <c r="E1232" s="22"/>
      <c r="F1232" s="22" t="s">
        <v>122</v>
      </c>
      <c r="G1232" s="23">
        <f>+G1233+G1234+G1235</f>
        <v>6300</v>
      </c>
      <c r="H1232" s="23">
        <f>+H1233+H1234+H1235</f>
        <v>6500</v>
      </c>
      <c r="I1232" s="23">
        <f>+I1233+I1234+I1235</f>
        <v>6500</v>
      </c>
      <c r="J1232" s="23">
        <f>+J1233+J1234+J1235</f>
        <v>6800</v>
      </c>
      <c r="K1232" s="23">
        <f>+K1233+K1234+K1235</f>
        <v>6800</v>
      </c>
      <c r="L1232" s="24">
        <f t="shared" si="49"/>
        <v>100</v>
      </c>
      <c r="M1232" s="24">
        <f t="shared" si="50"/>
        <v>100</v>
      </c>
    </row>
    <row r="1233" spans="2:13" s="3" customFormat="1" ht="10.5">
      <c r="B1233" s="19"/>
      <c r="C1233" s="19"/>
      <c r="D1233" s="19"/>
      <c r="E1233" s="19" t="s">
        <v>639</v>
      </c>
      <c r="F1233" s="19" t="s">
        <v>640</v>
      </c>
      <c r="G1233" s="20">
        <v>1300</v>
      </c>
      <c r="H1233" s="20">
        <v>1400</v>
      </c>
      <c r="I1233" s="20">
        <v>1400</v>
      </c>
      <c r="J1233" s="20">
        <v>1500</v>
      </c>
      <c r="K1233" s="20">
        <v>1500</v>
      </c>
      <c r="L1233" s="21">
        <f t="shared" si="49"/>
        <v>100</v>
      </c>
      <c r="M1233" s="21">
        <f t="shared" si="50"/>
        <v>100</v>
      </c>
    </row>
    <row r="1234" spans="2:13" s="3" customFormat="1" ht="10.5">
      <c r="B1234" s="19"/>
      <c r="C1234" s="19"/>
      <c r="D1234" s="19"/>
      <c r="E1234" s="19" t="s">
        <v>695</v>
      </c>
      <c r="F1234" s="19" t="s">
        <v>696</v>
      </c>
      <c r="G1234" s="20">
        <v>2000</v>
      </c>
      <c r="H1234" s="20">
        <v>2000</v>
      </c>
      <c r="I1234" s="20">
        <v>2000</v>
      </c>
      <c r="J1234" s="20">
        <v>2100</v>
      </c>
      <c r="K1234" s="20">
        <v>2100</v>
      </c>
      <c r="L1234" s="21">
        <f t="shared" si="49"/>
        <v>100</v>
      </c>
      <c r="M1234" s="21">
        <f t="shared" si="50"/>
        <v>100</v>
      </c>
    </row>
    <row r="1235" spans="2:13" s="3" customFormat="1" ht="10.5">
      <c r="B1235" s="19"/>
      <c r="C1235" s="19"/>
      <c r="D1235" s="19"/>
      <c r="E1235" s="19" t="s">
        <v>635</v>
      </c>
      <c r="F1235" s="19" t="s">
        <v>636</v>
      </c>
      <c r="G1235" s="20">
        <v>3000</v>
      </c>
      <c r="H1235" s="20">
        <v>3100</v>
      </c>
      <c r="I1235" s="20">
        <v>3100</v>
      </c>
      <c r="J1235" s="20">
        <v>3200</v>
      </c>
      <c r="K1235" s="20">
        <v>3200</v>
      </c>
      <c r="L1235" s="21">
        <f t="shared" si="49"/>
        <v>100</v>
      </c>
      <c r="M1235" s="21">
        <f t="shared" si="50"/>
        <v>100</v>
      </c>
    </row>
    <row r="1236" spans="2:13" s="1" customFormat="1" ht="18">
      <c r="B1236" s="25" t="s">
        <v>514</v>
      </c>
      <c r="C1236" s="25"/>
      <c r="D1236" s="25"/>
      <c r="E1236" s="25"/>
      <c r="F1236" s="25" t="s">
        <v>515</v>
      </c>
      <c r="G1236" s="26">
        <f>+G1237+G1243+G1251</f>
        <v>90856.92</v>
      </c>
      <c r="H1236" s="26">
        <f>+H1237+H1243+H1251</f>
        <v>74040</v>
      </c>
      <c r="I1236" s="26">
        <f>+I1237+I1243+I1251</f>
        <v>74040</v>
      </c>
      <c r="J1236" s="26">
        <f>+J1237+J1243+J1251</f>
        <v>74859</v>
      </c>
      <c r="K1236" s="26">
        <f>+K1237+K1243+K1251</f>
        <v>74859</v>
      </c>
      <c r="L1236" s="27">
        <f t="shared" si="49"/>
        <v>100</v>
      </c>
      <c r="M1236" s="27">
        <f t="shared" si="50"/>
        <v>100</v>
      </c>
    </row>
    <row r="1237" spans="2:13" s="3" customFormat="1" ht="10.5">
      <c r="B1237" s="19"/>
      <c r="C1237" s="19" t="s">
        <v>701</v>
      </c>
      <c r="D1237" s="19"/>
      <c r="E1237" s="19"/>
      <c r="F1237" s="19" t="s">
        <v>702</v>
      </c>
      <c r="G1237" s="20">
        <f>+G1238</f>
        <v>18059.190000000002</v>
      </c>
      <c r="H1237" s="20">
        <f>+H1238</f>
        <v>5667</v>
      </c>
      <c r="I1237" s="20">
        <f>+I1238</f>
        <v>5667</v>
      </c>
      <c r="J1237" s="20">
        <f>+J1238</f>
        <v>5781</v>
      </c>
      <c r="K1237" s="20">
        <f>+K1238</f>
        <v>5781</v>
      </c>
      <c r="L1237" s="21">
        <f t="shared" si="49"/>
        <v>100</v>
      </c>
      <c r="M1237" s="21">
        <f t="shared" si="50"/>
        <v>100</v>
      </c>
    </row>
    <row r="1238" spans="1:13" s="2" customFormat="1" ht="15.75">
      <c r="A1238" s="22" t="s">
        <v>1249</v>
      </c>
      <c r="B1238" s="22"/>
      <c r="C1238" s="22"/>
      <c r="D1238" s="22" t="s">
        <v>517</v>
      </c>
      <c r="E1238" s="22"/>
      <c r="F1238" s="22" t="s">
        <v>518</v>
      </c>
      <c r="G1238" s="23">
        <f>+G1239+G1240+G1241+G1242</f>
        <v>18059.190000000002</v>
      </c>
      <c r="H1238" s="23">
        <f>+H1239+H1240+H1241+H1242</f>
        <v>5667</v>
      </c>
      <c r="I1238" s="23">
        <f>+I1239+I1240+I1241+I1242</f>
        <v>5667</v>
      </c>
      <c r="J1238" s="23">
        <f>+J1239+J1240+J1241+J1242</f>
        <v>5781</v>
      </c>
      <c r="K1238" s="23">
        <f>+K1239+K1240+K1241+K1242</f>
        <v>5781</v>
      </c>
      <c r="L1238" s="24">
        <f t="shared" si="49"/>
        <v>100</v>
      </c>
      <c r="M1238" s="24">
        <f t="shared" si="50"/>
        <v>100</v>
      </c>
    </row>
    <row r="1239" spans="2:13" s="3" customFormat="1" ht="10.5">
      <c r="B1239" s="19"/>
      <c r="C1239" s="19"/>
      <c r="D1239" s="19"/>
      <c r="E1239" s="19" t="s">
        <v>665</v>
      </c>
      <c r="F1239" s="19" t="s">
        <v>666</v>
      </c>
      <c r="G1239" s="20">
        <v>100</v>
      </c>
      <c r="H1239" s="20">
        <v>116</v>
      </c>
      <c r="I1239" s="20">
        <v>0</v>
      </c>
      <c r="J1239" s="20">
        <v>111</v>
      </c>
      <c r="K1239" s="20">
        <v>0</v>
      </c>
      <c r="L1239" s="21">
        <f t="shared" si="49"/>
        <v>0</v>
      </c>
      <c r="M1239" s="21">
        <f t="shared" si="50"/>
        <v>0</v>
      </c>
    </row>
    <row r="1240" spans="2:13" s="3" customFormat="1" ht="10.5">
      <c r="B1240" s="19"/>
      <c r="C1240" s="19"/>
      <c r="D1240" s="19"/>
      <c r="E1240" s="19" t="s">
        <v>639</v>
      </c>
      <c r="F1240" s="19" t="s">
        <v>640</v>
      </c>
      <c r="G1240" s="20">
        <v>2700</v>
      </c>
      <c r="H1240" s="20">
        <v>2700</v>
      </c>
      <c r="I1240" s="20">
        <v>2816</v>
      </c>
      <c r="J1240" s="20">
        <v>2800</v>
      </c>
      <c r="K1240" s="20">
        <v>2911</v>
      </c>
      <c r="L1240" s="21">
        <f t="shared" si="49"/>
        <v>104.29629629629629</v>
      </c>
      <c r="M1240" s="21">
        <f t="shared" si="50"/>
        <v>103.96428571428571</v>
      </c>
    </row>
    <row r="1241" spans="2:13" s="3" customFormat="1" ht="10.5">
      <c r="B1241" s="19"/>
      <c r="C1241" s="19"/>
      <c r="D1241" s="19"/>
      <c r="E1241" s="19" t="s">
        <v>695</v>
      </c>
      <c r="F1241" s="19" t="s">
        <v>696</v>
      </c>
      <c r="G1241" s="20">
        <v>1800</v>
      </c>
      <c r="H1241" s="20">
        <v>1800</v>
      </c>
      <c r="I1241" s="20">
        <v>1800</v>
      </c>
      <c r="J1241" s="20">
        <v>2000</v>
      </c>
      <c r="K1241" s="20">
        <v>2000</v>
      </c>
      <c r="L1241" s="21">
        <f t="shared" si="49"/>
        <v>100</v>
      </c>
      <c r="M1241" s="21">
        <f t="shared" si="50"/>
        <v>100</v>
      </c>
    </row>
    <row r="1242" spans="2:13" s="3" customFormat="1" ht="10.5">
      <c r="B1242" s="19"/>
      <c r="C1242" s="19"/>
      <c r="D1242" s="19"/>
      <c r="E1242" s="19" t="s">
        <v>635</v>
      </c>
      <c r="F1242" s="19" t="s">
        <v>636</v>
      </c>
      <c r="G1242" s="20">
        <v>13459.19</v>
      </c>
      <c r="H1242" s="20">
        <v>1051</v>
      </c>
      <c r="I1242" s="20">
        <v>1051</v>
      </c>
      <c r="J1242" s="20">
        <v>870</v>
      </c>
      <c r="K1242" s="20">
        <v>870</v>
      </c>
      <c r="L1242" s="21">
        <f t="shared" si="49"/>
        <v>100</v>
      </c>
      <c r="M1242" s="21">
        <f t="shared" si="50"/>
        <v>100</v>
      </c>
    </row>
    <row r="1243" spans="2:13" s="3" customFormat="1" ht="10.5">
      <c r="B1243" s="19"/>
      <c r="C1243" s="19" t="s">
        <v>230</v>
      </c>
      <c r="D1243" s="19"/>
      <c r="E1243" s="19"/>
      <c r="F1243" s="19" t="s">
        <v>231</v>
      </c>
      <c r="G1243" s="20">
        <f>+G1244+G1248</f>
        <v>63528</v>
      </c>
      <c r="H1243" s="20">
        <f>+H1244+H1248</f>
        <v>60673</v>
      </c>
      <c r="I1243" s="20">
        <f>+I1244+I1248</f>
        <v>60673</v>
      </c>
      <c r="J1243" s="20">
        <f>+J1244+J1248</f>
        <v>61378</v>
      </c>
      <c r="K1243" s="20">
        <f>+K1244+K1248</f>
        <v>61378</v>
      </c>
      <c r="L1243" s="21">
        <f t="shared" si="49"/>
        <v>100</v>
      </c>
      <c r="M1243" s="21">
        <f t="shared" si="50"/>
        <v>100</v>
      </c>
    </row>
    <row r="1244" spans="1:13" s="2" customFormat="1" ht="15.75">
      <c r="A1244" s="22" t="s">
        <v>1250</v>
      </c>
      <c r="B1244" s="22"/>
      <c r="C1244" s="22"/>
      <c r="D1244" s="22" t="s">
        <v>520</v>
      </c>
      <c r="E1244" s="22"/>
      <c r="F1244" s="22" t="s">
        <v>521</v>
      </c>
      <c r="G1244" s="23">
        <f>+G1245+G1246+G1247</f>
        <v>37682.47</v>
      </c>
      <c r="H1244" s="23">
        <f>+H1245+H1246+H1247</f>
        <v>33620</v>
      </c>
      <c r="I1244" s="23">
        <f>+I1245+I1246+I1247</f>
        <v>33620</v>
      </c>
      <c r="J1244" s="23">
        <f>+J1245+J1246+J1247</f>
        <v>34226</v>
      </c>
      <c r="K1244" s="23">
        <f>+K1245+K1246+K1247</f>
        <v>34226</v>
      </c>
      <c r="L1244" s="24">
        <f t="shared" si="49"/>
        <v>100</v>
      </c>
      <c r="M1244" s="24">
        <f t="shared" si="50"/>
        <v>100</v>
      </c>
    </row>
    <row r="1245" spans="2:13" s="3" customFormat="1" ht="10.5">
      <c r="B1245" s="19"/>
      <c r="C1245" s="19"/>
      <c r="D1245" s="19"/>
      <c r="E1245" s="19" t="s">
        <v>639</v>
      </c>
      <c r="F1245" s="19" t="s">
        <v>640</v>
      </c>
      <c r="G1245" s="20">
        <v>0</v>
      </c>
      <c r="H1245" s="20">
        <v>3000</v>
      </c>
      <c r="I1245" s="20">
        <v>3000</v>
      </c>
      <c r="J1245" s="20">
        <v>3046</v>
      </c>
      <c r="K1245" s="20">
        <v>3046</v>
      </c>
      <c r="L1245" s="21">
        <f t="shared" si="49"/>
        <v>100</v>
      </c>
      <c r="M1245" s="21">
        <f t="shared" si="50"/>
        <v>100</v>
      </c>
    </row>
    <row r="1246" spans="2:13" s="3" customFormat="1" ht="10.5">
      <c r="B1246" s="19"/>
      <c r="C1246" s="19"/>
      <c r="D1246" s="19"/>
      <c r="E1246" s="19" t="s">
        <v>834</v>
      </c>
      <c r="F1246" s="19" t="s">
        <v>835</v>
      </c>
      <c r="G1246" s="20">
        <v>400</v>
      </c>
      <c r="H1246" s="20">
        <v>620</v>
      </c>
      <c r="I1246" s="20">
        <v>620</v>
      </c>
      <c r="J1246" s="20">
        <v>1180</v>
      </c>
      <c r="K1246" s="20">
        <v>1180</v>
      </c>
      <c r="L1246" s="21">
        <f t="shared" si="49"/>
        <v>100</v>
      </c>
      <c r="M1246" s="21">
        <f t="shared" si="50"/>
        <v>100</v>
      </c>
    </row>
    <row r="1247" spans="2:13" s="3" customFormat="1" ht="10.5">
      <c r="B1247" s="19"/>
      <c r="C1247" s="19"/>
      <c r="D1247" s="19"/>
      <c r="E1247" s="19" t="s">
        <v>749</v>
      </c>
      <c r="F1247" s="19" t="s">
        <v>750</v>
      </c>
      <c r="G1247" s="20">
        <v>37282.47</v>
      </c>
      <c r="H1247" s="20">
        <v>30000</v>
      </c>
      <c r="I1247" s="20">
        <v>30000</v>
      </c>
      <c r="J1247" s="20">
        <v>30000</v>
      </c>
      <c r="K1247" s="20">
        <v>30000</v>
      </c>
      <c r="L1247" s="21">
        <f t="shared" si="49"/>
        <v>100</v>
      </c>
      <c r="M1247" s="21">
        <f t="shared" si="50"/>
        <v>100</v>
      </c>
    </row>
    <row r="1248" spans="1:13" s="2" customFormat="1" ht="15.75">
      <c r="A1248" s="22" t="s">
        <v>1251</v>
      </c>
      <c r="B1248" s="22"/>
      <c r="C1248" s="22"/>
      <c r="D1248" s="22" t="s">
        <v>523</v>
      </c>
      <c r="E1248" s="22"/>
      <c r="F1248" s="22" t="s">
        <v>524</v>
      </c>
      <c r="G1248" s="23">
        <f>+G1249+G1250</f>
        <v>25845.53</v>
      </c>
      <c r="H1248" s="23">
        <f>+H1249+H1250</f>
        <v>27053</v>
      </c>
      <c r="I1248" s="23">
        <f>+I1249+I1250</f>
        <v>27053</v>
      </c>
      <c r="J1248" s="23">
        <f>+J1249+J1250</f>
        <v>27152</v>
      </c>
      <c r="K1248" s="23">
        <f>+K1249+K1250</f>
        <v>27152</v>
      </c>
      <c r="L1248" s="24">
        <f t="shared" si="49"/>
        <v>100</v>
      </c>
      <c r="M1248" s="24">
        <f t="shared" si="50"/>
        <v>100</v>
      </c>
    </row>
    <row r="1249" spans="2:13" s="3" customFormat="1" ht="10.5">
      <c r="B1249" s="19"/>
      <c r="C1249" s="19"/>
      <c r="D1249" s="19"/>
      <c r="E1249" s="19" t="s">
        <v>639</v>
      </c>
      <c r="F1249" s="19" t="s">
        <v>640</v>
      </c>
      <c r="G1249" s="20">
        <v>3000</v>
      </c>
      <c r="H1249" s="20">
        <v>4068</v>
      </c>
      <c r="I1249" s="20">
        <v>4046</v>
      </c>
      <c r="J1249" s="20">
        <v>3708</v>
      </c>
      <c r="K1249" s="20">
        <v>3708</v>
      </c>
      <c r="L1249" s="21">
        <f t="shared" si="49"/>
        <v>99.45919370698132</v>
      </c>
      <c r="M1249" s="21">
        <f t="shared" si="50"/>
        <v>100</v>
      </c>
    </row>
    <row r="1250" spans="2:13" s="3" customFormat="1" ht="10.5">
      <c r="B1250" s="19"/>
      <c r="C1250" s="19"/>
      <c r="D1250" s="19"/>
      <c r="E1250" s="19" t="s">
        <v>697</v>
      </c>
      <c r="F1250" s="19" t="s">
        <v>698</v>
      </c>
      <c r="G1250" s="20">
        <v>22845.53</v>
      </c>
      <c r="H1250" s="20">
        <v>22985</v>
      </c>
      <c r="I1250" s="20">
        <v>23007</v>
      </c>
      <c r="J1250" s="20">
        <v>23444</v>
      </c>
      <c r="K1250" s="20">
        <v>23444</v>
      </c>
      <c r="L1250" s="21">
        <f t="shared" si="49"/>
        <v>100.09571459647597</v>
      </c>
      <c r="M1250" s="21">
        <f t="shared" si="50"/>
        <v>100</v>
      </c>
    </row>
    <row r="1251" spans="2:13" s="3" customFormat="1" ht="10.5">
      <c r="B1251" s="19"/>
      <c r="C1251" s="19" t="s">
        <v>170</v>
      </c>
      <c r="D1251" s="19"/>
      <c r="E1251" s="19"/>
      <c r="F1251" s="19" t="s">
        <v>171</v>
      </c>
      <c r="G1251" s="20">
        <f>+G1252+G1257</f>
        <v>9269.73</v>
      </c>
      <c r="H1251" s="20">
        <f>+H1252+H1257</f>
        <v>7700</v>
      </c>
      <c r="I1251" s="20">
        <f>+I1252+I1257</f>
        <v>7700</v>
      </c>
      <c r="J1251" s="20">
        <f>+J1252+J1257</f>
        <v>7700</v>
      </c>
      <c r="K1251" s="20">
        <f>+K1252+K1257</f>
        <v>7700</v>
      </c>
      <c r="L1251" s="21">
        <f t="shared" si="49"/>
        <v>100</v>
      </c>
      <c r="M1251" s="21">
        <f t="shared" si="50"/>
        <v>100</v>
      </c>
    </row>
    <row r="1252" spans="1:13" s="2" customFormat="1" ht="15.75">
      <c r="A1252" s="22" t="s">
        <v>1272</v>
      </c>
      <c r="B1252" s="22"/>
      <c r="C1252" s="22"/>
      <c r="D1252" s="22" t="s">
        <v>526</v>
      </c>
      <c r="E1252" s="22"/>
      <c r="F1252" s="22" t="s">
        <v>527</v>
      </c>
      <c r="G1252" s="23">
        <f>+G1253+G1254+G1255+G1256</f>
        <v>5600</v>
      </c>
      <c r="H1252" s="23">
        <f>+H1253+H1254+H1255+H1256</f>
        <v>5600</v>
      </c>
      <c r="I1252" s="23">
        <f>+I1253+I1254+I1255+I1256</f>
        <v>5600</v>
      </c>
      <c r="J1252" s="23">
        <f>+J1253+J1254+J1255+J1256</f>
        <v>5600</v>
      </c>
      <c r="K1252" s="23">
        <f>+K1253+K1254+K1255+K1256</f>
        <v>5600</v>
      </c>
      <c r="L1252" s="24">
        <f t="shared" si="49"/>
        <v>100</v>
      </c>
      <c r="M1252" s="24">
        <f t="shared" si="50"/>
        <v>100</v>
      </c>
    </row>
    <row r="1253" spans="2:13" s="3" customFormat="1" ht="10.5">
      <c r="B1253" s="19"/>
      <c r="C1253" s="19"/>
      <c r="D1253" s="19"/>
      <c r="E1253" s="19" t="s">
        <v>639</v>
      </c>
      <c r="F1253" s="19" t="s">
        <v>640</v>
      </c>
      <c r="G1253" s="20">
        <v>1000</v>
      </c>
      <c r="H1253" s="20">
        <v>1000</v>
      </c>
      <c r="I1253" s="20">
        <v>1000</v>
      </c>
      <c r="J1253" s="20">
        <v>1000</v>
      </c>
      <c r="K1253" s="20">
        <v>1000</v>
      </c>
      <c r="L1253" s="21">
        <f t="shared" si="49"/>
        <v>100</v>
      </c>
      <c r="M1253" s="21">
        <f t="shared" si="50"/>
        <v>100</v>
      </c>
    </row>
    <row r="1254" spans="2:13" s="3" customFormat="1" ht="10.5">
      <c r="B1254" s="19"/>
      <c r="C1254" s="19"/>
      <c r="D1254" s="19"/>
      <c r="E1254" s="19" t="s">
        <v>695</v>
      </c>
      <c r="F1254" s="19" t="s">
        <v>696</v>
      </c>
      <c r="G1254" s="20">
        <v>1500</v>
      </c>
      <c r="H1254" s="20">
        <v>2000</v>
      </c>
      <c r="I1254" s="20">
        <v>2000</v>
      </c>
      <c r="J1254" s="20">
        <v>2000</v>
      </c>
      <c r="K1254" s="20">
        <v>2000</v>
      </c>
      <c r="L1254" s="21">
        <f t="shared" si="49"/>
        <v>100</v>
      </c>
      <c r="M1254" s="21">
        <f t="shared" si="50"/>
        <v>100</v>
      </c>
    </row>
    <row r="1255" spans="2:13" s="3" customFormat="1" ht="10.5">
      <c r="B1255" s="19"/>
      <c r="C1255" s="19"/>
      <c r="D1255" s="19"/>
      <c r="E1255" s="19" t="s">
        <v>834</v>
      </c>
      <c r="F1255" s="19" t="s">
        <v>835</v>
      </c>
      <c r="G1255" s="20">
        <v>400</v>
      </c>
      <c r="H1255" s="20">
        <v>1000</v>
      </c>
      <c r="I1255" s="20">
        <v>1000</v>
      </c>
      <c r="J1255" s="20">
        <v>1000</v>
      </c>
      <c r="K1255" s="20">
        <v>1000</v>
      </c>
      <c r="L1255" s="21">
        <f t="shared" si="49"/>
        <v>100</v>
      </c>
      <c r="M1255" s="21">
        <f t="shared" si="50"/>
        <v>100</v>
      </c>
    </row>
    <row r="1256" spans="2:13" s="3" customFormat="1" ht="10.5">
      <c r="B1256" s="19"/>
      <c r="C1256" s="19"/>
      <c r="D1256" s="19"/>
      <c r="E1256" s="19" t="s">
        <v>749</v>
      </c>
      <c r="F1256" s="19" t="s">
        <v>750</v>
      </c>
      <c r="G1256" s="20">
        <v>2700</v>
      </c>
      <c r="H1256" s="20">
        <v>1600</v>
      </c>
      <c r="I1256" s="20">
        <v>1600</v>
      </c>
      <c r="J1256" s="20">
        <v>1600</v>
      </c>
      <c r="K1256" s="20">
        <v>1600</v>
      </c>
      <c r="L1256" s="21">
        <f t="shared" si="49"/>
        <v>100</v>
      </c>
      <c r="M1256" s="21">
        <f t="shared" si="50"/>
        <v>100</v>
      </c>
    </row>
    <row r="1257" spans="1:13" s="2" customFormat="1" ht="15.75">
      <c r="A1257" s="22" t="s">
        <v>1284</v>
      </c>
      <c r="B1257" s="22"/>
      <c r="C1257" s="22"/>
      <c r="D1257" s="22" t="s">
        <v>529</v>
      </c>
      <c r="E1257" s="22"/>
      <c r="F1257" s="22" t="s">
        <v>530</v>
      </c>
      <c r="G1257" s="23">
        <f>+G1258+G1259+G1260+G1261</f>
        <v>3669.73</v>
      </c>
      <c r="H1257" s="23">
        <f>+H1258+H1259+H1260+H1261</f>
        <v>2100</v>
      </c>
      <c r="I1257" s="23">
        <f>+I1258+I1259+I1260+I1261</f>
        <v>2100</v>
      </c>
      <c r="J1257" s="23">
        <f>+J1258+J1259+J1260+J1261</f>
        <v>2100</v>
      </c>
      <c r="K1257" s="23">
        <f>+K1258+K1259+K1260+K1261</f>
        <v>2100</v>
      </c>
      <c r="L1257" s="24">
        <f t="shared" si="49"/>
        <v>100</v>
      </c>
      <c r="M1257" s="24">
        <f t="shared" si="50"/>
        <v>100</v>
      </c>
    </row>
    <row r="1258" spans="2:13" s="3" customFormat="1" ht="10.5">
      <c r="B1258" s="19"/>
      <c r="C1258" s="19"/>
      <c r="D1258" s="19"/>
      <c r="E1258" s="19" t="s">
        <v>639</v>
      </c>
      <c r="F1258" s="19" t="s">
        <v>640</v>
      </c>
      <c r="G1258" s="20">
        <v>500</v>
      </c>
      <c r="H1258" s="20">
        <v>500</v>
      </c>
      <c r="I1258" s="20">
        <v>500</v>
      </c>
      <c r="J1258" s="20">
        <v>500</v>
      </c>
      <c r="K1258" s="20">
        <v>500</v>
      </c>
      <c r="L1258" s="21">
        <f t="shared" si="49"/>
        <v>100</v>
      </c>
      <c r="M1258" s="21">
        <f t="shared" si="50"/>
        <v>100</v>
      </c>
    </row>
    <row r="1259" spans="2:13" s="3" customFormat="1" ht="10.5">
      <c r="B1259" s="19"/>
      <c r="C1259" s="19"/>
      <c r="D1259" s="19"/>
      <c r="E1259" s="19" t="s">
        <v>695</v>
      </c>
      <c r="F1259" s="19" t="s">
        <v>696</v>
      </c>
      <c r="G1259" s="20">
        <v>500</v>
      </c>
      <c r="H1259" s="20">
        <v>600</v>
      </c>
      <c r="I1259" s="20">
        <v>600</v>
      </c>
      <c r="J1259" s="20">
        <v>600</v>
      </c>
      <c r="K1259" s="20">
        <v>600</v>
      </c>
      <c r="L1259" s="21">
        <f t="shared" si="49"/>
        <v>100</v>
      </c>
      <c r="M1259" s="21">
        <f t="shared" si="50"/>
        <v>100</v>
      </c>
    </row>
    <row r="1260" spans="2:13" s="3" customFormat="1" ht="10.5">
      <c r="B1260" s="19"/>
      <c r="C1260" s="19"/>
      <c r="D1260" s="19"/>
      <c r="E1260" s="19" t="s">
        <v>697</v>
      </c>
      <c r="F1260" s="19" t="s">
        <v>698</v>
      </c>
      <c r="G1260" s="20">
        <v>0</v>
      </c>
      <c r="H1260" s="20">
        <v>0</v>
      </c>
      <c r="I1260" s="20">
        <v>1000</v>
      </c>
      <c r="J1260" s="20">
        <v>0</v>
      </c>
      <c r="K1260" s="20">
        <v>1000</v>
      </c>
      <c r="L1260" s="21" t="str">
        <f t="shared" si="49"/>
        <v>**.**</v>
      </c>
      <c r="M1260" s="21" t="str">
        <f t="shared" si="50"/>
        <v>**.**</v>
      </c>
    </row>
    <row r="1261" spans="2:13" s="3" customFormat="1" ht="10.5">
      <c r="B1261" s="19"/>
      <c r="C1261" s="19"/>
      <c r="D1261" s="19"/>
      <c r="E1261" s="19" t="s">
        <v>749</v>
      </c>
      <c r="F1261" s="19" t="s">
        <v>750</v>
      </c>
      <c r="G1261" s="20">
        <v>2669.73</v>
      </c>
      <c r="H1261" s="20">
        <v>1000</v>
      </c>
      <c r="I1261" s="20">
        <v>0</v>
      </c>
      <c r="J1261" s="20">
        <v>1000</v>
      </c>
      <c r="K1261" s="20">
        <v>0</v>
      </c>
      <c r="L1261" s="21">
        <f t="shared" si="49"/>
        <v>0</v>
      </c>
      <c r="M1261" s="21">
        <f t="shared" si="50"/>
        <v>0</v>
      </c>
    </row>
    <row r="1262" spans="2:13" s="1" customFormat="1" ht="18">
      <c r="B1262" s="25" t="s">
        <v>531</v>
      </c>
      <c r="C1262" s="25"/>
      <c r="D1262" s="25"/>
      <c r="E1262" s="25"/>
      <c r="F1262" s="25" t="s">
        <v>532</v>
      </c>
      <c r="G1262" s="26">
        <f>+G1263+G1270+G1275</f>
        <v>53685.18</v>
      </c>
      <c r="H1262" s="26">
        <f>+H1263+H1270+H1275</f>
        <v>49088</v>
      </c>
      <c r="I1262" s="26">
        <f>+I1263+I1270+I1275</f>
        <v>49088</v>
      </c>
      <c r="J1262" s="26">
        <f>+J1263+J1270+J1275</f>
        <v>49804</v>
      </c>
      <c r="K1262" s="26">
        <f>+K1263+K1270+K1275</f>
        <v>49804</v>
      </c>
      <c r="L1262" s="27">
        <f t="shared" si="49"/>
        <v>100</v>
      </c>
      <c r="M1262" s="27">
        <f t="shared" si="50"/>
        <v>100</v>
      </c>
    </row>
    <row r="1263" spans="2:13" s="3" customFormat="1" ht="10.5">
      <c r="B1263" s="19"/>
      <c r="C1263" s="19" t="s">
        <v>701</v>
      </c>
      <c r="D1263" s="19"/>
      <c r="E1263" s="19"/>
      <c r="F1263" s="19" t="s">
        <v>702</v>
      </c>
      <c r="G1263" s="20">
        <f>+G1264</f>
        <v>13685.18</v>
      </c>
      <c r="H1263" s="20">
        <f>+H1264</f>
        <v>12045</v>
      </c>
      <c r="I1263" s="20">
        <f>+I1264</f>
        <v>12045</v>
      </c>
      <c r="J1263" s="20">
        <f>+J1264</f>
        <v>12141</v>
      </c>
      <c r="K1263" s="20">
        <f>+K1264</f>
        <v>12141</v>
      </c>
      <c r="L1263" s="21">
        <f t="shared" si="49"/>
        <v>100</v>
      </c>
      <c r="M1263" s="21">
        <f t="shared" si="50"/>
        <v>100</v>
      </c>
    </row>
    <row r="1264" spans="1:13" s="2" customFormat="1" ht="15.75">
      <c r="A1264" s="22" t="s">
        <v>1285</v>
      </c>
      <c r="B1264" s="22"/>
      <c r="C1264" s="22"/>
      <c r="D1264" s="22" t="s">
        <v>534</v>
      </c>
      <c r="E1264" s="22"/>
      <c r="F1264" s="22" t="s">
        <v>535</v>
      </c>
      <c r="G1264" s="23">
        <f>+G1265+G1266+G1267+G1268+G1269</f>
        <v>13685.18</v>
      </c>
      <c r="H1264" s="23">
        <f>+H1265+H1266+H1267+H1268+H1269</f>
        <v>12045</v>
      </c>
      <c r="I1264" s="23">
        <f>+I1265+I1266+I1267+I1268+I1269</f>
        <v>12045</v>
      </c>
      <c r="J1264" s="23">
        <f>+J1265+J1266+J1267+J1268+J1269</f>
        <v>12141</v>
      </c>
      <c r="K1264" s="23">
        <f>+K1265+K1266+K1267+K1268+K1269</f>
        <v>12141</v>
      </c>
      <c r="L1264" s="24">
        <f t="shared" si="49"/>
        <v>100</v>
      </c>
      <c r="M1264" s="24">
        <f t="shared" si="50"/>
        <v>100</v>
      </c>
    </row>
    <row r="1265" spans="2:13" s="3" customFormat="1" ht="10.5">
      <c r="B1265" s="19"/>
      <c r="C1265" s="19"/>
      <c r="D1265" s="19"/>
      <c r="E1265" s="19" t="s">
        <v>639</v>
      </c>
      <c r="F1265" s="19" t="s">
        <v>640</v>
      </c>
      <c r="G1265" s="20">
        <v>2100</v>
      </c>
      <c r="H1265" s="20">
        <v>5045</v>
      </c>
      <c r="I1265" s="20">
        <v>5045</v>
      </c>
      <c r="J1265" s="20">
        <v>5045</v>
      </c>
      <c r="K1265" s="20">
        <v>5045</v>
      </c>
      <c r="L1265" s="21">
        <f t="shared" si="49"/>
        <v>100</v>
      </c>
      <c r="M1265" s="21">
        <f t="shared" si="50"/>
        <v>100</v>
      </c>
    </row>
    <row r="1266" spans="2:13" s="3" customFormat="1" ht="10.5">
      <c r="B1266" s="19"/>
      <c r="C1266" s="19"/>
      <c r="D1266" s="19"/>
      <c r="E1266" s="19" t="s">
        <v>695</v>
      </c>
      <c r="F1266" s="19" t="s">
        <v>696</v>
      </c>
      <c r="G1266" s="20">
        <v>5400</v>
      </c>
      <c r="H1266" s="20">
        <v>3000</v>
      </c>
      <c r="I1266" s="20">
        <v>3000</v>
      </c>
      <c r="J1266" s="20">
        <v>3096</v>
      </c>
      <c r="K1266" s="20">
        <v>3096</v>
      </c>
      <c r="L1266" s="21">
        <f t="shared" si="49"/>
        <v>100</v>
      </c>
      <c r="M1266" s="21">
        <f t="shared" si="50"/>
        <v>100</v>
      </c>
    </row>
    <row r="1267" spans="2:13" s="3" customFormat="1" ht="10.5">
      <c r="B1267" s="19"/>
      <c r="C1267" s="19"/>
      <c r="D1267" s="19"/>
      <c r="E1267" s="19" t="s">
        <v>697</v>
      </c>
      <c r="F1267" s="19" t="s">
        <v>698</v>
      </c>
      <c r="G1267" s="20">
        <v>5200</v>
      </c>
      <c r="H1267" s="20">
        <v>2000</v>
      </c>
      <c r="I1267" s="20">
        <v>2000</v>
      </c>
      <c r="J1267" s="20">
        <v>2000</v>
      </c>
      <c r="K1267" s="20">
        <v>2000</v>
      </c>
      <c r="L1267" s="21">
        <f t="shared" si="49"/>
        <v>100</v>
      </c>
      <c r="M1267" s="21">
        <f t="shared" si="50"/>
        <v>100</v>
      </c>
    </row>
    <row r="1268" spans="2:13" s="3" customFormat="1" ht="10.5">
      <c r="B1268" s="19"/>
      <c r="C1268" s="19"/>
      <c r="D1268" s="19"/>
      <c r="E1268" s="19" t="s">
        <v>2</v>
      </c>
      <c r="F1268" s="19" t="s">
        <v>3</v>
      </c>
      <c r="G1268" s="20">
        <v>0</v>
      </c>
      <c r="H1268" s="20">
        <v>10</v>
      </c>
      <c r="I1268" s="20">
        <v>10</v>
      </c>
      <c r="J1268" s="20">
        <v>10</v>
      </c>
      <c r="K1268" s="20">
        <v>10</v>
      </c>
      <c r="L1268" s="21">
        <f t="shared" si="49"/>
        <v>100</v>
      </c>
      <c r="M1268" s="21">
        <f t="shared" si="50"/>
        <v>100</v>
      </c>
    </row>
    <row r="1269" spans="2:13" s="3" customFormat="1" ht="10.5">
      <c r="B1269" s="19"/>
      <c r="C1269" s="19"/>
      <c r="D1269" s="19"/>
      <c r="E1269" s="19" t="s">
        <v>635</v>
      </c>
      <c r="F1269" s="19" t="s">
        <v>636</v>
      </c>
      <c r="G1269" s="20">
        <v>985.18</v>
      </c>
      <c r="H1269" s="20">
        <v>1990</v>
      </c>
      <c r="I1269" s="20">
        <v>1990</v>
      </c>
      <c r="J1269" s="20">
        <v>1990</v>
      </c>
      <c r="K1269" s="20">
        <v>1990</v>
      </c>
      <c r="L1269" s="21">
        <f t="shared" si="49"/>
        <v>100</v>
      </c>
      <c r="M1269" s="21">
        <f t="shared" si="50"/>
        <v>100</v>
      </c>
    </row>
    <row r="1270" spans="2:13" s="3" customFormat="1" ht="10.5">
      <c r="B1270" s="19"/>
      <c r="C1270" s="19" t="s">
        <v>230</v>
      </c>
      <c r="D1270" s="19"/>
      <c r="E1270" s="19"/>
      <c r="F1270" s="19" t="s">
        <v>231</v>
      </c>
      <c r="G1270" s="20">
        <f>+G1271+G1273</f>
        <v>32000</v>
      </c>
      <c r="H1270" s="20">
        <f>+H1271+H1273</f>
        <v>29543</v>
      </c>
      <c r="I1270" s="20">
        <f>+I1271+I1273</f>
        <v>29543</v>
      </c>
      <c r="J1270" s="20">
        <f>+J1271+J1273</f>
        <v>30163</v>
      </c>
      <c r="K1270" s="20">
        <f>+K1271+K1273</f>
        <v>30163</v>
      </c>
      <c r="L1270" s="21">
        <f t="shared" si="49"/>
        <v>100</v>
      </c>
      <c r="M1270" s="21">
        <f t="shared" si="50"/>
        <v>100</v>
      </c>
    </row>
    <row r="1271" spans="1:13" s="2" customFormat="1" ht="15.75">
      <c r="A1271" s="22" t="s">
        <v>1286</v>
      </c>
      <c r="B1271" s="22"/>
      <c r="C1271" s="22"/>
      <c r="D1271" s="22" t="s">
        <v>537</v>
      </c>
      <c r="E1271" s="22"/>
      <c r="F1271" s="22" t="s">
        <v>538</v>
      </c>
      <c r="G1271" s="23">
        <f>+G1272</f>
        <v>25900</v>
      </c>
      <c r="H1271" s="23">
        <f>+H1272</f>
        <v>23312</v>
      </c>
      <c r="I1271" s="23">
        <f>+I1272</f>
        <v>23312</v>
      </c>
      <c r="J1271" s="23">
        <f>+J1272</f>
        <v>23802</v>
      </c>
      <c r="K1271" s="23">
        <f>+K1272</f>
        <v>23802</v>
      </c>
      <c r="L1271" s="24">
        <f t="shared" si="49"/>
        <v>100</v>
      </c>
      <c r="M1271" s="24">
        <f t="shared" si="50"/>
        <v>100</v>
      </c>
    </row>
    <row r="1272" spans="2:13" s="3" customFormat="1" ht="10.5">
      <c r="B1272" s="19"/>
      <c r="C1272" s="19"/>
      <c r="D1272" s="19"/>
      <c r="E1272" s="19" t="s">
        <v>749</v>
      </c>
      <c r="F1272" s="19" t="s">
        <v>750</v>
      </c>
      <c r="G1272" s="20">
        <v>25900</v>
      </c>
      <c r="H1272" s="20">
        <v>23312</v>
      </c>
      <c r="I1272" s="20">
        <v>23312</v>
      </c>
      <c r="J1272" s="20">
        <v>23802</v>
      </c>
      <c r="K1272" s="20">
        <v>23802</v>
      </c>
      <c r="L1272" s="21">
        <f t="shared" si="49"/>
        <v>100</v>
      </c>
      <c r="M1272" s="21">
        <f t="shared" si="50"/>
        <v>100</v>
      </c>
    </row>
    <row r="1273" spans="1:13" s="2" customFormat="1" ht="15.75">
      <c r="A1273" s="22" t="s">
        <v>1287</v>
      </c>
      <c r="B1273" s="22"/>
      <c r="C1273" s="22"/>
      <c r="D1273" s="22" t="s">
        <v>540</v>
      </c>
      <c r="E1273" s="22"/>
      <c r="F1273" s="22" t="s">
        <v>541</v>
      </c>
      <c r="G1273" s="23">
        <f>+G1274</f>
        <v>6100</v>
      </c>
      <c r="H1273" s="23">
        <f>+H1274</f>
        <v>6231</v>
      </c>
      <c r="I1273" s="23">
        <f>+I1274</f>
        <v>6231</v>
      </c>
      <c r="J1273" s="23">
        <f>+J1274</f>
        <v>6361</v>
      </c>
      <c r="K1273" s="23">
        <f>+K1274</f>
        <v>6361</v>
      </c>
      <c r="L1273" s="24">
        <f t="shared" si="49"/>
        <v>100</v>
      </c>
      <c r="M1273" s="24">
        <f t="shared" si="50"/>
        <v>100</v>
      </c>
    </row>
    <row r="1274" spans="2:13" s="3" customFormat="1" ht="10.5">
      <c r="B1274" s="19"/>
      <c r="C1274" s="19"/>
      <c r="D1274" s="19"/>
      <c r="E1274" s="19" t="s">
        <v>697</v>
      </c>
      <c r="F1274" s="19" t="s">
        <v>698</v>
      </c>
      <c r="G1274" s="20">
        <v>6100</v>
      </c>
      <c r="H1274" s="20">
        <v>6231</v>
      </c>
      <c r="I1274" s="20">
        <v>6231</v>
      </c>
      <c r="J1274" s="20">
        <v>6361</v>
      </c>
      <c r="K1274" s="20">
        <v>6361</v>
      </c>
      <c r="L1274" s="21">
        <f t="shared" si="49"/>
        <v>100</v>
      </c>
      <c r="M1274" s="21">
        <f t="shared" si="50"/>
        <v>100</v>
      </c>
    </row>
    <row r="1275" spans="2:13" s="3" customFormat="1" ht="10.5">
      <c r="B1275" s="19"/>
      <c r="C1275" s="19" t="s">
        <v>170</v>
      </c>
      <c r="D1275" s="19"/>
      <c r="E1275" s="19"/>
      <c r="F1275" s="19" t="s">
        <v>171</v>
      </c>
      <c r="G1275" s="20">
        <f>+G1276</f>
        <v>8000</v>
      </c>
      <c r="H1275" s="20">
        <f>+H1276</f>
        <v>7500</v>
      </c>
      <c r="I1275" s="20">
        <f>+I1276</f>
        <v>7500</v>
      </c>
      <c r="J1275" s="20">
        <f>+J1276</f>
        <v>7500</v>
      </c>
      <c r="K1275" s="20">
        <f>+K1276</f>
        <v>7500</v>
      </c>
      <c r="L1275" s="21">
        <f t="shared" si="49"/>
        <v>100</v>
      </c>
      <c r="M1275" s="21">
        <f t="shared" si="50"/>
        <v>100</v>
      </c>
    </row>
    <row r="1276" spans="1:13" s="2" customFormat="1" ht="15.75">
      <c r="A1276" s="22" t="s">
        <v>1304</v>
      </c>
      <c r="B1276" s="22"/>
      <c r="C1276" s="22"/>
      <c r="D1276" s="22" t="s">
        <v>543</v>
      </c>
      <c r="E1276" s="22"/>
      <c r="F1276" s="22" t="s">
        <v>544</v>
      </c>
      <c r="G1276" s="23">
        <f>+G1277+G1278+G1279+G1280+G1281</f>
        <v>8000</v>
      </c>
      <c r="H1276" s="23">
        <f>+H1277+H1278+H1279+H1280+H1281</f>
        <v>7500</v>
      </c>
      <c r="I1276" s="23">
        <f>+I1277+I1278+I1279+I1280+I1281</f>
        <v>7500</v>
      </c>
      <c r="J1276" s="23">
        <f>+J1277+J1278+J1279+J1280+J1281</f>
        <v>7500</v>
      </c>
      <c r="K1276" s="23">
        <f>+K1277+K1278+K1279+K1280+K1281</f>
        <v>7500</v>
      </c>
      <c r="L1276" s="24">
        <f t="shared" si="49"/>
        <v>100</v>
      </c>
      <c r="M1276" s="24">
        <f t="shared" si="50"/>
        <v>100</v>
      </c>
    </row>
    <row r="1277" spans="2:13" s="3" customFormat="1" ht="10.5">
      <c r="B1277" s="19"/>
      <c r="C1277" s="19"/>
      <c r="D1277" s="19"/>
      <c r="E1277" s="19" t="s">
        <v>639</v>
      </c>
      <c r="F1277" s="19" t="s">
        <v>640</v>
      </c>
      <c r="G1277" s="20">
        <v>200</v>
      </c>
      <c r="H1277" s="20">
        <v>500</v>
      </c>
      <c r="I1277" s="20">
        <v>0</v>
      </c>
      <c r="J1277" s="20">
        <v>500</v>
      </c>
      <c r="K1277" s="20">
        <v>0</v>
      </c>
      <c r="L1277" s="21">
        <f t="shared" si="49"/>
        <v>0</v>
      </c>
      <c r="M1277" s="21">
        <f t="shared" si="50"/>
        <v>0</v>
      </c>
    </row>
    <row r="1278" spans="2:13" s="3" customFormat="1" ht="10.5">
      <c r="B1278" s="19"/>
      <c r="C1278" s="19"/>
      <c r="D1278" s="19"/>
      <c r="E1278" s="19" t="s">
        <v>695</v>
      </c>
      <c r="F1278" s="19" t="s">
        <v>696</v>
      </c>
      <c r="G1278" s="20">
        <v>2400</v>
      </c>
      <c r="H1278" s="20">
        <v>2000</v>
      </c>
      <c r="I1278" s="20">
        <v>2500</v>
      </c>
      <c r="J1278" s="20">
        <v>2000</v>
      </c>
      <c r="K1278" s="20">
        <v>2500</v>
      </c>
      <c r="L1278" s="21">
        <f t="shared" si="49"/>
        <v>125</v>
      </c>
      <c r="M1278" s="21">
        <f t="shared" si="50"/>
        <v>125</v>
      </c>
    </row>
    <row r="1279" spans="2:13" s="3" customFormat="1" ht="10.5">
      <c r="B1279" s="19"/>
      <c r="C1279" s="19"/>
      <c r="D1279" s="19"/>
      <c r="E1279" s="19" t="s">
        <v>697</v>
      </c>
      <c r="F1279" s="19" t="s">
        <v>698</v>
      </c>
      <c r="G1279" s="20">
        <v>2100</v>
      </c>
      <c r="H1279" s="20">
        <v>4000</v>
      </c>
      <c r="I1279" s="20">
        <v>5000</v>
      </c>
      <c r="J1279" s="20">
        <v>4000</v>
      </c>
      <c r="K1279" s="20">
        <v>5000</v>
      </c>
      <c r="L1279" s="21">
        <f t="shared" si="49"/>
        <v>125</v>
      </c>
      <c r="M1279" s="21">
        <f t="shared" si="50"/>
        <v>125</v>
      </c>
    </row>
    <row r="1280" spans="2:13" s="3" customFormat="1" ht="10.5">
      <c r="B1280" s="19"/>
      <c r="C1280" s="19"/>
      <c r="D1280" s="19"/>
      <c r="E1280" s="19" t="s">
        <v>635</v>
      </c>
      <c r="F1280" s="19" t="s">
        <v>636</v>
      </c>
      <c r="G1280" s="20">
        <v>0</v>
      </c>
      <c r="H1280" s="20">
        <v>1000</v>
      </c>
      <c r="I1280" s="20">
        <v>0</v>
      </c>
      <c r="J1280" s="20">
        <v>1000</v>
      </c>
      <c r="K1280" s="20">
        <v>0</v>
      </c>
      <c r="L1280" s="21">
        <f t="shared" si="49"/>
        <v>0</v>
      </c>
      <c r="M1280" s="21">
        <f t="shared" si="50"/>
        <v>0</v>
      </c>
    </row>
    <row r="1281" spans="2:13" s="3" customFormat="1" ht="10.5">
      <c r="B1281" s="19"/>
      <c r="C1281" s="19"/>
      <c r="D1281" s="19"/>
      <c r="E1281" s="19" t="s">
        <v>749</v>
      </c>
      <c r="F1281" s="19" t="s">
        <v>750</v>
      </c>
      <c r="G1281" s="20">
        <v>3300</v>
      </c>
      <c r="H1281" s="20">
        <v>0</v>
      </c>
      <c r="I1281" s="20">
        <v>0</v>
      </c>
      <c r="J1281" s="20">
        <v>0</v>
      </c>
      <c r="K1281" s="20">
        <v>0</v>
      </c>
      <c r="L1281" s="21" t="str">
        <f t="shared" si="49"/>
        <v>**.**</v>
      </c>
      <c r="M1281" s="21" t="str">
        <f t="shared" si="50"/>
        <v>**.**</v>
      </c>
    </row>
    <row r="1282" spans="2:13" s="1" customFormat="1" ht="18">
      <c r="B1282" s="25" t="s">
        <v>545</v>
      </c>
      <c r="C1282" s="25"/>
      <c r="D1282" s="25"/>
      <c r="E1282" s="25"/>
      <c r="F1282" s="25" t="s">
        <v>546</v>
      </c>
      <c r="G1282" s="26">
        <f>+G1283+G1290</f>
        <v>17765.37</v>
      </c>
      <c r="H1282" s="26">
        <f>+H1283+H1290</f>
        <v>15522</v>
      </c>
      <c r="I1282" s="26">
        <f>+I1283+I1290</f>
        <v>15522</v>
      </c>
      <c r="J1282" s="26">
        <f>+J1283+J1290</f>
        <v>15847</v>
      </c>
      <c r="K1282" s="26">
        <f>+K1283+K1290</f>
        <v>15847</v>
      </c>
      <c r="L1282" s="27">
        <f t="shared" si="49"/>
        <v>100</v>
      </c>
      <c r="M1282" s="27">
        <f t="shared" si="50"/>
        <v>100</v>
      </c>
    </row>
    <row r="1283" spans="2:13" s="3" customFormat="1" ht="10.5">
      <c r="B1283" s="19"/>
      <c r="C1283" s="19" t="s">
        <v>701</v>
      </c>
      <c r="D1283" s="19"/>
      <c r="E1283" s="19"/>
      <c r="F1283" s="19" t="s">
        <v>702</v>
      </c>
      <c r="G1283" s="20">
        <f>+G1284</f>
        <v>4000</v>
      </c>
      <c r="H1283" s="20">
        <f>+H1284</f>
        <v>4016</v>
      </c>
      <c r="I1283" s="20">
        <f>+I1284</f>
        <v>4016</v>
      </c>
      <c r="J1283" s="20">
        <f>+J1284</f>
        <v>4099</v>
      </c>
      <c r="K1283" s="20">
        <f>+K1284</f>
        <v>4099</v>
      </c>
      <c r="L1283" s="21">
        <f t="shared" si="49"/>
        <v>100</v>
      </c>
      <c r="M1283" s="21">
        <f t="shared" si="50"/>
        <v>100</v>
      </c>
    </row>
    <row r="1284" spans="1:13" s="2" customFormat="1" ht="15.75">
      <c r="A1284" s="22" t="s">
        <v>1305</v>
      </c>
      <c r="B1284" s="22"/>
      <c r="C1284" s="22"/>
      <c r="D1284" s="22" t="s">
        <v>548</v>
      </c>
      <c r="E1284" s="22"/>
      <c r="F1284" s="22" t="s">
        <v>549</v>
      </c>
      <c r="G1284" s="23">
        <f>+G1285+G1286+G1287+G1288+G1289</f>
        <v>4000</v>
      </c>
      <c r="H1284" s="23">
        <f>+H1285+H1286+H1287+H1288+H1289</f>
        <v>4016</v>
      </c>
      <c r="I1284" s="23">
        <f>+I1285+I1286+I1287+I1288+I1289</f>
        <v>4016</v>
      </c>
      <c r="J1284" s="23">
        <f>+J1285+J1286+J1287+J1288+J1289</f>
        <v>4099</v>
      </c>
      <c r="K1284" s="23">
        <f>+K1285+K1286+K1287+K1288+K1289</f>
        <v>4099</v>
      </c>
      <c r="L1284" s="24">
        <f t="shared" si="49"/>
        <v>100</v>
      </c>
      <c r="M1284" s="24">
        <f t="shared" si="50"/>
        <v>100</v>
      </c>
    </row>
    <row r="1285" spans="2:13" s="3" customFormat="1" ht="10.5">
      <c r="B1285" s="19"/>
      <c r="C1285" s="19"/>
      <c r="D1285" s="19"/>
      <c r="E1285" s="19" t="s">
        <v>639</v>
      </c>
      <c r="F1285" s="19" t="s">
        <v>640</v>
      </c>
      <c r="G1285" s="20">
        <v>1300</v>
      </c>
      <c r="H1285" s="20">
        <v>1336</v>
      </c>
      <c r="I1285" s="20">
        <v>1336</v>
      </c>
      <c r="J1285" s="20">
        <v>1419</v>
      </c>
      <c r="K1285" s="20">
        <v>1419</v>
      </c>
      <c r="L1285" s="21">
        <f t="shared" si="49"/>
        <v>100</v>
      </c>
      <c r="M1285" s="21">
        <f t="shared" si="50"/>
        <v>100</v>
      </c>
    </row>
    <row r="1286" spans="2:13" s="3" customFormat="1" ht="10.5">
      <c r="B1286" s="19"/>
      <c r="C1286" s="19"/>
      <c r="D1286" s="19"/>
      <c r="E1286" s="19" t="s">
        <v>695</v>
      </c>
      <c r="F1286" s="19" t="s">
        <v>696</v>
      </c>
      <c r="G1286" s="20">
        <v>150</v>
      </c>
      <c r="H1286" s="20">
        <v>150</v>
      </c>
      <c r="I1286" s="20">
        <v>150</v>
      </c>
      <c r="J1286" s="20">
        <v>150</v>
      </c>
      <c r="K1286" s="20">
        <v>150</v>
      </c>
      <c r="L1286" s="21">
        <f t="shared" si="49"/>
        <v>100</v>
      </c>
      <c r="M1286" s="21">
        <f t="shared" si="50"/>
        <v>100</v>
      </c>
    </row>
    <row r="1287" spans="2:13" s="3" customFormat="1" ht="10.5">
      <c r="B1287" s="19"/>
      <c r="C1287" s="19"/>
      <c r="D1287" s="19"/>
      <c r="E1287" s="19" t="s">
        <v>697</v>
      </c>
      <c r="F1287" s="19" t="s">
        <v>698</v>
      </c>
      <c r="G1287" s="20">
        <v>2400</v>
      </c>
      <c r="H1287" s="20">
        <v>2000</v>
      </c>
      <c r="I1287" s="20">
        <v>2000</v>
      </c>
      <c r="J1287" s="20">
        <v>2000</v>
      </c>
      <c r="K1287" s="20">
        <v>2000</v>
      </c>
      <c r="L1287" s="21">
        <f aca="true" t="shared" si="51" ref="L1287:L1350">IF(H1287&lt;&gt;0,I1287/H1287*100,"**.**")</f>
        <v>100</v>
      </c>
      <c r="M1287" s="21">
        <f aca="true" t="shared" si="52" ref="M1287:M1350">IF(J1287&lt;&gt;0,K1287/J1287*100,"**.**")</f>
        <v>100</v>
      </c>
    </row>
    <row r="1288" spans="2:13" s="3" customFormat="1" ht="10.5">
      <c r="B1288" s="19"/>
      <c r="C1288" s="19"/>
      <c r="D1288" s="19"/>
      <c r="E1288" s="19" t="s">
        <v>635</v>
      </c>
      <c r="F1288" s="19" t="s">
        <v>636</v>
      </c>
      <c r="G1288" s="20">
        <v>150</v>
      </c>
      <c r="H1288" s="20">
        <v>130</v>
      </c>
      <c r="I1288" s="20">
        <v>130</v>
      </c>
      <c r="J1288" s="20">
        <v>130</v>
      </c>
      <c r="K1288" s="20">
        <v>130</v>
      </c>
      <c r="L1288" s="21">
        <f t="shared" si="51"/>
        <v>100</v>
      </c>
      <c r="M1288" s="21">
        <f t="shared" si="52"/>
        <v>100</v>
      </c>
    </row>
    <row r="1289" spans="2:13" s="3" customFormat="1" ht="10.5">
      <c r="B1289" s="19"/>
      <c r="C1289" s="19"/>
      <c r="D1289" s="19"/>
      <c r="E1289" s="19" t="s">
        <v>643</v>
      </c>
      <c r="F1289" s="19" t="s">
        <v>644</v>
      </c>
      <c r="G1289" s="20">
        <v>0</v>
      </c>
      <c r="H1289" s="20">
        <v>400</v>
      </c>
      <c r="I1289" s="20">
        <v>400</v>
      </c>
      <c r="J1289" s="20">
        <v>400</v>
      </c>
      <c r="K1289" s="20">
        <v>400</v>
      </c>
      <c r="L1289" s="21">
        <f t="shared" si="51"/>
        <v>100</v>
      </c>
      <c r="M1289" s="21">
        <f t="shared" si="52"/>
        <v>100</v>
      </c>
    </row>
    <row r="1290" spans="2:13" s="3" customFormat="1" ht="10.5">
      <c r="B1290" s="19"/>
      <c r="C1290" s="19" t="s">
        <v>230</v>
      </c>
      <c r="D1290" s="19"/>
      <c r="E1290" s="19"/>
      <c r="F1290" s="19" t="s">
        <v>231</v>
      </c>
      <c r="G1290" s="20">
        <f>+G1291+G1293</f>
        <v>13765.369999999999</v>
      </c>
      <c r="H1290" s="20">
        <f>+H1291+H1293</f>
        <v>11506</v>
      </c>
      <c r="I1290" s="20">
        <f>+I1291+I1293</f>
        <v>11506</v>
      </c>
      <c r="J1290" s="20">
        <f>+J1291+J1293</f>
        <v>11748</v>
      </c>
      <c r="K1290" s="20">
        <f>+K1291+K1293</f>
        <v>11748</v>
      </c>
      <c r="L1290" s="21">
        <f t="shared" si="51"/>
        <v>100</v>
      </c>
      <c r="M1290" s="21">
        <f t="shared" si="52"/>
        <v>100</v>
      </c>
    </row>
    <row r="1291" spans="1:13" s="2" customFormat="1" ht="15.75">
      <c r="A1291" s="22" t="s">
        <v>1306</v>
      </c>
      <c r="B1291" s="22"/>
      <c r="C1291" s="22"/>
      <c r="D1291" s="22" t="s">
        <v>551</v>
      </c>
      <c r="E1291" s="22"/>
      <c r="F1291" s="22" t="s">
        <v>552</v>
      </c>
      <c r="G1291" s="23">
        <f>+G1292</f>
        <v>9800</v>
      </c>
      <c r="H1291" s="23">
        <f>+H1292</f>
        <v>8042</v>
      </c>
      <c r="I1291" s="23">
        <f>+I1292</f>
        <v>8042</v>
      </c>
      <c r="J1291" s="23">
        <f>+J1292</f>
        <v>8211</v>
      </c>
      <c r="K1291" s="23">
        <f>+K1292</f>
        <v>8211</v>
      </c>
      <c r="L1291" s="24">
        <f t="shared" si="51"/>
        <v>100</v>
      </c>
      <c r="M1291" s="24">
        <f t="shared" si="52"/>
        <v>100</v>
      </c>
    </row>
    <row r="1292" spans="2:13" s="3" customFormat="1" ht="10.5">
      <c r="B1292" s="19"/>
      <c r="C1292" s="19"/>
      <c r="D1292" s="19"/>
      <c r="E1292" s="19" t="s">
        <v>749</v>
      </c>
      <c r="F1292" s="19" t="s">
        <v>750</v>
      </c>
      <c r="G1292" s="20">
        <v>9800</v>
      </c>
      <c r="H1292" s="20">
        <v>8042</v>
      </c>
      <c r="I1292" s="20">
        <v>8042</v>
      </c>
      <c r="J1292" s="20">
        <v>8211</v>
      </c>
      <c r="K1292" s="20">
        <v>8211</v>
      </c>
      <c r="L1292" s="21">
        <f t="shared" si="51"/>
        <v>100</v>
      </c>
      <c r="M1292" s="21">
        <f t="shared" si="52"/>
        <v>100</v>
      </c>
    </row>
    <row r="1293" spans="1:13" s="2" customFormat="1" ht="15.75">
      <c r="A1293" s="22" t="s">
        <v>1307</v>
      </c>
      <c r="B1293" s="22"/>
      <c r="C1293" s="22"/>
      <c r="D1293" s="22" t="s">
        <v>554</v>
      </c>
      <c r="E1293" s="22"/>
      <c r="F1293" s="22" t="s">
        <v>555</v>
      </c>
      <c r="G1293" s="23">
        <f>+G1294</f>
        <v>3965.37</v>
      </c>
      <c r="H1293" s="23">
        <f>+H1294</f>
        <v>3464</v>
      </c>
      <c r="I1293" s="23">
        <f>+I1294</f>
        <v>3464</v>
      </c>
      <c r="J1293" s="23">
        <f>+J1294</f>
        <v>3537</v>
      </c>
      <c r="K1293" s="23">
        <f>+K1294</f>
        <v>3537</v>
      </c>
      <c r="L1293" s="24">
        <f t="shared" si="51"/>
        <v>100</v>
      </c>
      <c r="M1293" s="24">
        <f t="shared" si="52"/>
        <v>100</v>
      </c>
    </row>
    <row r="1294" spans="2:13" s="3" customFormat="1" ht="10.5">
      <c r="B1294" s="19"/>
      <c r="C1294" s="19"/>
      <c r="D1294" s="19"/>
      <c r="E1294" s="19" t="s">
        <v>697</v>
      </c>
      <c r="F1294" s="19" t="s">
        <v>698</v>
      </c>
      <c r="G1294" s="20">
        <v>3965.37</v>
      </c>
      <c r="H1294" s="20">
        <v>3464</v>
      </c>
      <c r="I1294" s="20">
        <v>3464</v>
      </c>
      <c r="J1294" s="20">
        <v>3537</v>
      </c>
      <c r="K1294" s="20">
        <v>3537</v>
      </c>
      <c r="L1294" s="21">
        <f t="shared" si="51"/>
        <v>100</v>
      </c>
      <c r="M1294" s="21">
        <f t="shared" si="52"/>
        <v>100</v>
      </c>
    </row>
    <row r="1295" spans="2:13" s="1" customFormat="1" ht="18">
      <c r="B1295" s="25" t="s">
        <v>556</v>
      </c>
      <c r="C1295" s="25"/>
      <c r="D1295" s="25"/>
      <c r="E1295" s="25"/>
      <c r="F1295" s="25" t="s">
        <v>557</v>
      </c>
      <c r="G1295" s="26">
        <f>+G1296+G1303+G1309</f>
        <v>45867.3</v>
      </c>
      <c r="H1295" s="26">
        <f>+H1296+H1303+H1309</f>
        <v>40032</v>
      </c>
      <c r="I1295" s="26">
        <f>+I1296+I1303+I1309</f>
        <v>40032</v>
      </c>
      <c r="J1295" s="26">
        <f>+J1296+J1303+J1309</f>
        <v>40753</v>
      </c>
      <c r="K1295" s="26">
        <f>+K1296+K1303+K1309</f>
        <v>40753</v>
      </c>
      <c r="L1295" s="27">
        <f t="shared" si="51"/>
        <v>100</v>
      </c>
      <c r="M1295" s="27">
        <f t="shared" si="52"/>
        <v>100</v>
      </c>
    </row>
    <row r="1296" spans="2:13" s="3" customFormat="1" ht="10.5">
      <c r="B1296" s="19"/>
      <c r="C1296" s="19" t="s">
        <v>701</v>
      </c>
      <c r="D1296" s="19"/>
      <c r="E1296" s="19"/>
      <c r="F1296" s="19" t="s">
        <v>702</v>
      </c>
      <c r="G1296" s="20">
        <f>+G1297</f>
        <v>10400</v>
      </c>
      <c r="H1296" s="20">
        <f>+H1297</f>
        <v>7168</v>
      </c>
      <c r="I1296" s="20">
        <f>+I1297</f>
        <v>7168</v>
      </c>
      <c r="J1296" s="20">
        <f>+J1297</f>
        <v>7294</v>
      </c>
      <c r="K1296" s="20">
        <f>+K1297</f>
        <v>7294</v>
      </c>
      <c r="L1296" s="21">
        <f t="shared" si="51"/>
        <v>100</v>
      </c>
      <c r="M1296" s="21">
        <f t="shared" si="52"/>
        <v>100</v>
      </c>
    </row>
    <row r="1297" spans="1:13" s="2" customFormat="1" ht="15.75">
      <c r="A1297" s="22" t="s">
        <v>1308</v>
      </c>
      <c r="B1297" s="22"/>
      <c r="C1297" s="22"/>
      <c r="D1297" s="22" t="s">
        <v>559</v>
      </c>
      <c r="E1297" s="22"/>
      <c r="F1297" s="22" t="s">
        <v>560</v>
      </c>
      <c r="G1297" s="23">
        <f>+G1298+G1299+G1300+G1301+G1302</f>
        <v>10400</v>
      </c>
      <c r="H1297" s="23">
        <f>+H1298+H1299+H1300+H1301+H1302</f>
        <v>7168</v>
      </c>
      <c r="I1297" s="23">
        <f>+I1298+I1299+I1300+I1301+I1302</f>
        <v>7168</v>
      </c>
      <c r="J1297" s="23">
        <f>+J1298+J1299+J1300+J1301+J1302</f>
        <v>7294</v>
      </c>
      <c r="K1297" s="23">
        <f>+K1298+K1299+K1300+K1301+K1302</f>
        <v>7294</v>
      </c>
      <c r="L1297" s="24">
        <f t="shared" si="51"/>
        <v>100</v>
      </c>
      <c r="M1297" s="24">
        <f t="shared" si="52"/>
        <v>100</v>
      </c>
    </row>
    <row r="1298" spans="2:13" s="3" customFormat="1" ht="10.5">
      <c r="B1298" s="19"/>
      <c r="C1298" s="19"/>
      <c r="D1298" s="19"/>
      <c r="E1298" s="19" t="s">
        <v>639</v>
      </c>
      <c r="F1298" s="19" t="s">
        <v>640</v>
      </c>
      <c r="G1298" s="20">
        <v>3500</v>
      </c>
      <c r="H1298" s="20">
        <v>3268</v>
      </c>
      <c r="I1298" s="20">
        <v>3268</v>
      </c>
      <c r="J1298" s="20">
        <v>3288</v>
      </c>
      <c r="K1298" s="20">
        <v>3288</v>
      </c>
      <c r="L1298" s="21">
        <f t="shared" si="51"/>
        <v>100</v>
      </c>
      <c r="M1298" s="21">
        <f t="shared" si="52"/>
        <v>100</v>
      </c>
    </row>
    <row r="1299" spans="2:13" s="3" customFormat="1" ht="10.5">
      <c r="B1299" s="19"/>
      <c r="C1299" s="19"/>
      <c r="D1299" s="19"/>
      <c r="E1299" s="19" t="s">
        <v>719</v>
      </c>
      <c r="F1299" s="19" t="s">
        <v>720</v>
      </c>
      <c r="G1299" s="20">
        <v>150</v>
      </c>
      <c r="H1299" s="20">
        <v>0</v>
      </c>
      <c r="I1299" s="20">
        <v>0</v>
      </c>
      <c r="J1299" s="20">
        <v>0</v>
      </c>
      <c r="K1299" s="20">
        <v>0</v>
      </c>
      <c r="L1299" s="21" t="str">
        <f t="shared" si="51"/>
        <v>**.**</v>
      </c>
      <c r="M1299" s="21" t="str">
        <f t="shared" si="52"/>
        <v>**.**</v>
      </c>
    </row>
    <row r="1300" spans="2:13" s="3" customFormat="1" ht="10.5">
      <c r="B1300" s="19"/>
      <c r="C1300" s="19"/>
      <c r="D1300" s="19"/>
      <c r="E1300" s="19" t="s">
        <v>695</v>
      </c>
      <c r="F1300" s="19" t="s">
        <v>696</v>
      </c>
      <c r="G1300" s="20">
        <v>5000</v>
      </c>
      <c r="H1300" s="20">
        <v>3300</v>
      </c>
      <c r="I1300" s="20">
        <v>3300</v>
      </c>
      <c r="J1300" s="20">
        <v>3406</v>
      </c>
      <c r="K1300" s="20">
        <v>3406</v>
      </c>
      <c r="L1300" s="21">
        <f t="shared" si="51"/>
        <v>100</v>
      </c>
      <c r="M1300" s="21">
        <f t="shared" si="52"/>
        <v>100</v>
      </c>
    </row>
    <row r="1301" spans="2:13" s="3" customFormat="1" ht="10.5">
      <c r="B1301" s="19"/>
      <c r="C1301" s="19"/>
      <c r="D1301" s="19"/>
      <c r="E1301" s="19" t="s">
        <v>697</v>
      </c>
      <c r="F1301" s="19" t="s">
        <v>698</v>
      </c>
      <c r="G1301" s="20">
        <v>800</v>
      </c>
      <c r="H1301" s="20">
        <v>300</v>
      </c>
      <c r="I1301" s="20">
        <v>300</v>
      </c>
      <c r="J1301" s="20">
        <v>300</v>
      </c>
      <c r="K1301" s="20">
        <v>300</v>
      </c>
      <c r="L1301" s="21">
        <f t="shared" si="51"/>
        <v>100</v>
      </c>
      <c r="M1301" s="21">
        <f t="shared" si="52"/>
        <v>100</v>
      </c>
    </row>
    <row r="1302" spans="2:13" s="3" customFormat="1" ht="10.5">
      <c r="B1302" s="19"/>
      <c r="C1302" s="19"/>
      <c r="D1302" s="19"/>
      <c r="E1302" s="19" t="s">
        <v>635</v>
      </c>
      <c r="F1302" s="19" t="s">
        <v>636</v>
      </c>
      <c r="G1302" s="20">
        <v>950</v>
      </c>
      <c r="H1302" s="20">
        <v>300</v>
      </c>
      <c r="I1302" s="20">
        <v>300</v>
      </c>
      <c r="J1302" s="20">
        <v>300</v>
      </c>
      <c r="K1302" s="20">
        <v>300</v>
      </c>
      <c r="L1302" s="21">
        <f t="shared" si="51"/>
        <v>100</v>
      </c>
      <c r="M1302" s="21">
        <f t="shared" si="52"/>
        <v>100</v>
      </c>
    </row>
    <row r="1303" spans="2:13" s="3" customFormat="1" ht="10.5">
      <c r="B1303" s="19"/>
      <c r="C1303" s="19" t="s">
        <v>230</v>
      </c>
      <c r="D1303" s="19"/>
      <c r="E1303" s="19"/>
      <c r="F1303" s="19" t="s">
        <v>231</v>
      </c>
      <c r="G1303" s="20">
        <f>+G1304+G1307</f>
        <v>31700</v>
      </c>
      <c r="H1303" s="20">
        <f>+H1304+H1307</f>
        <v>28364</v>
      </c>
      <c r="I1303" s="20">
        <f>+I1304+I1307</f>
        <v>28364</v>
      </c>
      <c r="J1303" s="20">
        <f>+J1304+J1307</f>
        <v>28959</v>
      </c>
      <c r="K1303" s="20">
        <f>+K1304+K1307</f>
        <v>28959</v>
      </c>
      <c r="L1303" s="21">
        <f t="shared" si="51"/>
        <v>100</v>
      </c>
      <c r="M1303" s="21">
        <f t="shared" si="52"/>
        <v>100</v>
      </c>
    </row>
    <row r="1304" spans="1:13" s="2" customFormat="1" ht="15.75">
      <c r="A1304" s="22" t="s">
        <v>1309</v>
      </c>
      <c r="B1304" s="22"/>
      <c r="C1304" s="22"/>
      <c r="D1304" s="22" t="s">
        <v>562</v>
      </c>
      <c r="E1304" s="22"/>
      <c r="F1304" s="22" t="s">
        <v>563</v>
      </c>
      <c r="G1304" s="23">
        <f>+G1305+G1306</f>
        <v>21500</v>
      </c>
      <c r="H1304" s="23">
        <f>+H1305+H1306</f>
        <v>17815</v>
      </c>
      <c r="I1304" s="23">
        <f>+I1305+I1306</f>
        <v>17815</v>
      </c>
      <c r="J1304" s="23">
        <f>+J1305+J1306</f>
        <v>18189</v>
      </c>
      <c r="K1304" s="23">
        <f>+K1305+K1306</f>
        <v>18189</v>
      </c>
      <c r="L1304" s="24">
        <f t="shared" si="51"/>
        <v>100</v>
      </c>
      <c r="M1304" s="24">
        <f t="shared" si="52"/>
        <v>100</v>
      </c>
    </row>
    <row r="1305" spans="2:13" s="3" customFormat="1" ht="10.5">
      <c r="B1305" s="19"/>
      <c r="C1305" s="19"/>
      <c r="D1305" s="19"/>
      <c r="E1305" s="19" t="s">
        <v>635</v>
      </c>
      <c r="F1305" s="19" t="s">
        <v>636</v>
      </c>
      <c r="G1305" s="20">
        <v>23</v>
      </c>
      <c r="H1305" s="20">
        <v>0</v>
      </c>
      <c r="I1305" s="20">
        <v>0</v>
      </c>
      <c r="J1305" s="20">
        <v>0</v>
      </c>
      <c r="K1305" s="20">
        <v>0</v>
      </c>
      <c r="L1305" s="21" t="str">
        <f t="shared" si="51"/>
        <v>**.**</v>
      </c>
      <c r="M1305" s="21" t="str">
        <f t="shared" si="52"/>
        <v>**.**</v>
      </c>
    </row>
    <row r="1306" spans="2:13" s="3" customFormat="1" ht="10.5">
      <c r="B1306" s="19"/>
      <c r="C1306" s="19"/>
      <c r="D1306" s="19"/>
      <c r="E1306" s="19" t="s">
        <v>749</v>
      </c>
      <c r="F1306" s="19" t="s">
        <v>750</v>
      </c>
      <c r="G1306" s="20">
        <v>21477</v>
      </c>
      <c r="H1306" s="20">
        <v>17815</v>
      </c>
      <c r="I1306" s="20">
        <v>17815</v>
      </c>
      <c r="J1306" s="20">
        <v>18189</v>
      </c>
      <c r="K1306" s="20">
        <v>18189</v>
      </c>
      <c r="L1306" s="21">
        <f t="shared" si="51"/>
        <v>100</v>
      </c>
      <c r="M1306" s="21">
        <f t="shared" si="52"/>
        <v>100</v>
      </c>
    </row>
    <row r="1307" spans="1:13" s="2" customFormat="1" ht="15.75">
      <c r="A1307" s="22" t="s">
        <v>1326</v>
      </c>
      <c r="B1307" s="22"/>
      <c r="C1307" s="22"/>
      <c r="D1307" s="22" t="s">
        <v>565</v>
      </c>
      <c r="E1307" s="22"/>
      <c r="F1307" s="22" t="s">
        <v>566</v>
      </c>
      <c r="G1307" s="23">
        <f>+G1308</f>
        <v>10200</v>
      </c>
      <c r="H1307" s="23">
        <f>+H1308</f>
        <v>10549</v>
      </c>
      <c r="I1307" s="23">
        <f>+I1308</f>
        <v>10549</v>
      </c>
      <c r="J1307" s="23">
        <f>+J1308</f>
        <v>10770</v>
      </c>
      <c r="K1307" s="23">
        <f>+K1308</f>
        <v>10770</v>
      </c>
      <c r="L1307" s="24">
        <f t="shared" si="51"/>
        <v>100</v>
      </c>
      <c r="M1307" s="24">
        <f t="shared" si="52"/>
        <v>100</v>
      </c>
    </row>
    <row r="1308" spans="2:13" s="3" customFormat="1" ht="10.5">
      <c r="B1308" s="19"/>
      <c r="C1308" s="19"/>
      <c r="D1308" s="19"/>
      <c r="E1308" s="19" t="s">
        <v>697</v>
      </c>
      <c r="F1308" s="19" t="s">
        <v>698</v>
      </c>
      <c r="G1308" s="20">
        <v>10200</v>
      </c>
      <c r="H1308" s="20">
        <v>10549</v>
      </c>
      <c r="I1308" s="20">
        <v>10549</v>
      </c>
      <c r="J1308" s="20">
        <v>10770</v>
      </c>
      <c r="K1308" s="20">
        <v>10770</v>
      </c>
      <c r="L1308" s="21">
        <f t="shared" si="51"/>
        <v>100</v>
      </c>
      <c r="M1308" s="21">
        <f t="shared" si="52"/>
        <v>100</v>
      </c>
    </row>
    <row r="1309" spans="2:13" s="3" customFormat="1" ht="10.5">
      <c r="B1309" s="19"/>
      <c r="C1309" s="19" t="s">
        <v>170</v>
      </c>
      <c r="D1309" s="19"/>
      <c r="E1309" s="19"/>
      <c r="F1309" s="19" t="s">
        <v>171</v>
      </c>
      <c r="G1309" s="20">
        <f>+G1310</f>
        <v>3767.3</v>
      </c>
      <c r="H1309" s="20">
        <f>+H1310</f>
        <v>4500</v>
      </c>
      <c r="I1309" s="20">
        <f>+I1310</f>
        <v>4500</v>
      </c>
      <c r="J1309" s="20">
        <f>+J1310</f>
        <v>4500</v>
      </c>
      <c r="K1309" s="20">
        <f>+K1310</f>
        <v>4500</v>
      </c>
      <c r="L1309" s="21">
        <f t="shared" si="51"/>
        <v>100</v>
      </c>
      <c r="M1309" s="21">
        <f t="shared" si="52"/>
        <v>100</v>
      </c>
    </row>
    <row r="1310" spans="1:13" s="2" customFormat="1" ht="15.75">
      <c r="A1310" s="22" t="s">
        <v>1327</v>
      </c>
      <c r="B1310" s="22"/>
      <c r="C1310" s="22"/>
      <c r="D1310" s="22" t="s">
        <v>568</v>
      </c>
      <c r="E1310" s="22"/>
      <c r="F1310" s="22" t="s">
        <v>569</v>
      </c>
      <c r="G1310" s="23">
        <f>+G1311+G1312+G1313+G1314</f>
        <v>3767.3</v>
      </c>
      <c r="H1310" s="23">
        <f>+H1311+H1312+H1313+H1314</f>
        <v>4500</v>
      </c>
      <c r="I1310" s="23">
        <f>+I1311+I1312+I1313+I1314</f>
        <v>4500</v>
      </c>
      <c r="J1310" s="23">
        <f>+J1311+J1312+J1313+J1314</f>
        <v>4500</v>
      </c>
      <c r="K1310" s="23">
        <f>+K1311+K1312+K1313+K1314</f>
        <v>4500</v>
      </c>
      <c r="L1310" s="24">
        <f t="shared" si="51"/>
        <v>100</v>
      </c>
      <c r="M1310" s="24">
        <f t="shared" si="52"/>
        <v>100</v>
      </c>
    </row>
    <row r="1311" spans="2:13" s="3" customFormat="1" ht="10.5">
      <c r="B1311" s="19"/>
      <c r="C1311" s="19"/>
      <c r="D1311" s="19"/>
      <c r="E1311" s="19" t="s">
        <v>639</v>
      </c>
      <c r="F1311" s="19" t="s">
        <v>640</v>
      </c>
      <c r="G1311" s="20">
        <v>200</v>
      </c>
      <c r="H1311" s="20">
        <v>200</v>
      </c>
      <c r="I1311" s="20">
        <v>0</v>
      </c>
      <c r="J1311" s="20">
        <v>200</v>
      </c>
      <c r="K1311" s="20">
        <v>0</v>
      </c>
      <c r="L1311" s="21">
        <f t="shared" si="51"/>
        <v>0</v>
      </c>
      <c r="M1311" s="21">
        <f t="shared" si="52"/>
        <v>0</v>
      </c>
    </row>
    <row r="1312" spans="2:13" s="3" customFormat="1" ht="10.5">
      <c r="B1312" s="19"/>
      <c r="C1312" s="19"/>
      <c r="D1312" s="19"/>
      <c r="E1312" s="19" t="s">
        <v>695</v>
      </c>
      <c r="F1312" s="19" t="s">
        <v>696</v>
      </c>
      <c r="G1312" s="20">
        <v>2500</v>
      </c>
      <c r="H1312" s="20">
        <v>2300</v>
      </c>
      <c r="I1312" s="20">
        <v>2500</v>
      </c>
      <c r="J1312" s="20">
        <v>2300</v>
      </c>
      <c r="K1312" s="20">
        <v>2500</v>
      </c>
      <c r="L1312" s="21">
        <f t="shared" si="51"/>
        <v>108.69565217391303</v>
      </c>
      <c r="M1312" s="21">
        <f t="shared" si="52"/>
        <v>108.69565217391303</v>
      </c>
    </row>
    <row r="1313" spans="2:13" s="3" customFormat="1" ht="10.5">
      <c r="B1313" s="19"/>
      <c r="C1313" s="19"/>
      <c r="D1313" s="19"/>
      <c r="E1313" s="19" t="s">
        <v>697</v>
      </c>
      <c r="F1313" s="19" t="s">
        <v>698</v>
      </c>
      <c r="G1313" s="20">
        <v>1067.3</v>
      </c>
      <c r="H1313" s="20">
        <v>1500</v>
      </c>
      <c r="I1313" s="20">
        <v>1500</v>
      </c>
      <c r="J1313" s="20">
        <v>1500</v>
      </c>
      <c r="K1313" s="20">
        <v>1500</v>
      </c>
      <c r="L1313" s="21">
        <f t="shared" si="51"/>
        <v>100</v>
      </c>
      <c r="M1313" s="21">
        <f t="shared" si="52"/>
        <v>100</v>
      </c>
    </row>
    <row r="1314" spans="2:13" s="3" customFormat="1" ht="10.5">
      <c r="B1314" s="19"/>
      <c r="C1314" s="19"/>
      <c r="D1314" s="19"/>
      <c r="E1314" s="19" t="s">
        <v>635</v>
      </c>
      <c r="F1314" s="19" t="s">
        <v>636</v>
      </c>
      <c r="G1314" s="20">
        <v>0</v>
      </c>
      <c r="H1314" s="20">
        <v>500</v>
      </c>
      <c r="I1314" s="20">
        <v>500</v>
      </c>
      <c r="J1314" s="20">
        <v>500</v>
      </c>
      <c r="K1314" s="20">
        <v>500</v>
      </c>
      <c r="L1314" s="21">
        <f t="shared" si="51"/>
        <v>100</v>
      </c>
      <c r="M1314" s="21">
        <f t="shared" si="52"/>
        <v>100</v>
      </c>
    </row>
    <row r="1315" spans="2:13" s="1" customFormat="1" ht="18">
      <c r="B1315" s="25" t="s">
        <v>570</v>
      </c>
      <c r="C1315" s="25"/>
      <c r="D1315" s="25"/>
      <c r="E1315" s="25"/>
      <c r="F1315" s="25" t="s">
        <v>571</v>
      </c>
      <c r="G1315" s="26">
        <f>+G1316+G1338</f>
        <v>247839.21</v>
      </c>
      <c r="H1315" s="26">
        <f>+H1316+H1338</f>
        <v>205965</v>
      </c>
      <c r="I1315" s="26">
        <f>+I1316+I1338</f>
        <v>205965</v>
      </c>
      <c r="J1315" s="26">
        <f>+J1316+J1338</f>
        <v>209979</v>
      </c>
      <c r="K1315" s="26">
        <f>+K1316+K1338</f>
        <v>209979</v>
      </c>
      <c r="L1315" s="27">
        <f t="shared" si="51"/>
        <v>100</v>
      </c>
      <c r="M1315" s="27">
        <f t="shared" si="52"/>
        <v>100</v>
      </c>
    </row>
    <row r="1316" spans="2:13" s="3" customFormat="1" ht="10.5">
      <c r="B1316" s="19"/>
      <c r="C1316" s="19" t="s">
        <v>701</v>
      </c>
      <c r="D1316" s="19"/>
      <c r="E1316" s="19"/>
      <c r="F1316" s="19" t="s">
        <v>702</v>
      </c>
      <c r="G1316" s="20">
        <f>+G1317</f>
        <v>40839.21</v>
      </c>
      <c r="H1316" s="20">
        <f>+H1317</f>
        <v>32534</v>
      </c>
      <c r="I1316" s="20">
        <f>+I1317</f>
        <v>32534</v>
      </c>
      <c r="J1316" s="20">
        <f>+J1317</f>
        <v>32905</v>
      </c>
      <c r="K1316" s="20">
        <f>+K1317</f>
        <v>32905</v>
      </c>
      <c r="L1316" s="21">
        <f t="shared" si="51"/>
        <v>100</v>
      </c>
      <c r="M1316" s="21">
        <f t="shared" si="52"/>
        <v>100</v>
      </c>
    </row>
    <row r="1317" spans="1:13" s="2" customFormat="1" ht="15.75">
      <c r="A1317" s="22" t="s">
        <v>1328</v>
      </c>
      <c r="B1317" s="22"/>
      <c r="C1317" s="22"/>
      <c r="D1317" s="22" t="s">
        <v>573</v>
      </c>
      <c r="E1317" s="22"/>
      <c r="F1317" s="22" t="s">
        <v>574</v>
      </c>
      <c r="G1317" s="23">
        <f>+G1318+G1319+G1320+G1321+G1322+G1323+G1324+G1325+G1326+G1327+G1328+G1329+G1330+G1331+G1332+G1333+G1334+G1335+G1336+G1337</f>
        <v>40839.21</v>
      </c>
      <c r="H1317" s="23">
        <f>+H1318+H1319+H1320+H1321+H1322+H1323+H1324+H1325+H1326+H1327+H1328+H1329+H1330+H1331+H1332+H1333+H1334+H1335+H1336+H1337</f>
        <v>32534</v>
      </c>
      <c r="I1317" s="23">
        <f>+I1318+I1319+I1320+I1321+I1322+I1323+I1324+I1325+I1326+I1327+I1328+I1329+I1330+I1331+I1332+I1333+I1334+I1335+I1336+I1337</f>
        <v>32534</v>
      </c>
      <c r="J1317" s="23">
        <f>+J1318+J1319+J1320+J1321+J1322+J1323+J1324+J1325+J1326+J1327+J1328+J1329+J1330+J1331+J1332+J1333+J1334+J1335+J1336+J1337</f>
        <v>32905</v>
      </c>
      <c r="K1317" s="23">
        <f>+K1318+K1319+K1320+K1321+K1322+K1323+K1324+K1325+K1326+K1327+K1328+K1329+K1330+K1331+K1332+K1333+K1334+K1335+K1336+K1337</f>
        <v>32905</v>
      </c>
      <c r="L1317" s="24">
        <f t="shared" si="51"/>
        <v>100</v>
      </c>
      <c r="M1317" s="24">
        <f t="shared" si="52"/>
        <v>100</v>
      </c>
    </row>
    <row r="1318" spans="2:13" s="3" customFormat="1" ht="10.5">
      <c r="B1318" s="19"/>
      <c r="C1318" s="19"/>
      <c r="D1318" s="19"/>
      <c r="E1318" s="19" t="s">
        <v>663</v>
      </c>
      <c r="F1318" s="19" t="s">
        <v>664</v>
      </c>
      <c r="G1318" s="20">
        <v>12200</v>
      </c>
      <c r="H1318" s="20">
        <v>12371</v>
      </c>
      <c r="I1318" s="20">
        <v>12371</v>
      </c>
      <c r="J1318" s="20">
        <v>12742</v>
      </c>
      <c r="K1318" s="20">
        <v>12742</v>
      </c>
      <c r="L1318" s="21">
        <f t="shared" si="51"/>
        <v>100</v>
      </c>
      <c r="M1318" s="21">
        <f t="shared" si="52"/>
        <v>100</v>
      </c>
    </row>
    <row r="1319" spans="2:13" s="3" customFormat="1" ht="10.5">
      <c r="B1319" s="19"/>
      <c r="C1319" s="19"/>
      <c r="D1319" s="19"/>
      <c r="E1319" s="19" t="s">
        <v>711</v>
      </c>
      <c r="F1319" s="19" t="s">
        <v>712</v>
      </c>
      <c r="G1319" s="20">
        <v>0</v>
      </c>
      <c r="H1319" s="20">
        <v>763</v>
      </c>
      <c r="I1319" s="20">
        <v>763</v>
      </c>
      <c r="J1319" s="20">
        <v>763</v>
      </c>
      <c r="K1319" s="20">
        <v>763</v>
      </c>
      <c r="L1319" s="21">
        <f t="shared" si="51"/>
        <v>100</v>
      </c>
      <c r="M1319" s="21">
        <f t="shared" si="52"/>
        <v>100</v>
      </c>
    </row>
    <row r="1320" spans="2:13" s="3" customFormat="1" ht="10.5">
      <c r="B1320" s="19"/>
      <c r="C1320" s="19"/>
      <c r="D1320" s="19"/>
      <c r="E1320" s="19" t="s">
        <v>665</v>
      </c>
      <c r="F1320" s="19" t="s">
        <v>666</v>
      </c>
      <c r="G1320" s="20">
        <v>1000</v>
      </c>
      <c r="H1320" s="20">
        <v>800</v>
      </c>
      <c r="I1320" s="20">
        <v>800</v>
      </c>
      <c r="J1320" s="20">
        <v>800</v>
      </c>
      <c r="K1320" s="20">
        <v>800</v>
      </c>
      <c r="L1320" s="21">
        <f t="shared" si="51"/>
        <v>100</v>
      </c>
      <c r="M1320" s="21">
        <f t="shared" si="52"/>
        <v>100</v>
      </c>
    </row>
    <row r="1321" spans="2:13" s="3" customFormat="1" ht="10.5">
      <c r="B1321" s="19"/>
      <c r="C1321" s="19"/>
      <c r="D1321" s="19"/>
      <c r="E1321" s="19" t="s">
        <v>705</v>
      </c>
      <c r="F1321" s="19" t="s">
        <v>706</v>
      </c>
      <c r="G1321" s="20">
        <v>1700</v>
      </c>
      <c r="H1321" s="20">
        <v>1800</v>
      </c>
      <c r="I1321" s="20">
        <v>1800</v>
      </c>
      <c r="J1321" s="20">
        <v>1800</v>
      </c>
      <c r="K1321" s="20">
        <v>1800</v>
      </c>
      <c r="L1321" s="21">
        <f t="shared" si="51"/>
        <v>100</v>
      </c>
      <c r="M1321" s="21">
        <f t="shared" si="52"/>
        <v>100</v>
      </c>
    </row>
    <row r="1322" spans="2:13" s="3" customFormat="1" ht="10.5">
      <c r="B1322" s="19"/>
      <c r="C1322" s="19"/>
      <c r="D1322" s="19"/>
      <c r="E1322" s="19" t="s">
        <v>707</v>
      </c>
      <c r="F1322" s="19" t="s">
        <v>708</v>
      </c>
      <c r="G1322" s="20">
        <v>800</v>
      </c>
      <c r="H1322" s="20">
        <v>400</v>
      </c>
      <c r="I1322" s="20">
        <v>400</v>
      </c>
      <c r="J1322" s="20">
        <v>400</v>
      </c>
      <c r="K1322" s="20">
        <v>400</v>
      </c>
      <c r="L1322" s="21">
        <f t="shared" si="51"/>
        <v>100</v>
      </c>
      <c r="M1322" s="21">
        <f t="shared" si="52"/>
        <v>100</v>
      </c>
    </row>
    <row r="1323" spans="2:13" s="3" customFormat="1" ht="10.5">
      <c r="B1323" s="19"/>
      <c r="C1323" s="19"/>
      <c r="D1323" s="19"/>
      <c r="E1323" s="19" t="s">
        <v>671</v>
      </c>
      <c r="F1323" s="19" t="s">
        <v>672</v>
      </c>
      <c r="G1323" s="20">
        <v>1400</v>
      </c>
      <c r="H1323" s="20">
        <v>1200</v>
      </c>
      <c r="I1323" s="20">
        <v>1200</v>
      </c>
      <c r="J1323" s="20">
        <v>1200</v>
      </c>
      <c r="K1323" s="20">
        <v>1200</v>
      </c>
      <c r="L1323" s="21">
        <f t="shared" si="51"/>
        <v>100</v>
      </c>
      <c r="M1323" s="21">
        <f t="shared" si="52"/>
        <v>100</v>
      </c>
    </row>
    <row r="1324" spans="2:13" s="3" customFormat="1" ht="10.5">
      <c r="B1324" s="19"/>
      <c r="C1324" s="19"/>
      <c r="D1324" s="19"/>
      <c r="E1324" s="19" t="s">
        <v>673</v>
      </c>
      <c r="F1324" s="19" t="s">
        <v>674</v>
      </c>
      <c r="G1324" s="20">
        <v>1000</v>
      </c>
      <c r="H1324" s="20">
        <v>900</v>
      </c>
      <c r="I1324" s="20">
        <v>900</v>
      </c>
      <c r="J1324" s="20">
        <v>900</v>
      </c>
      <c r="K1324" s="20">
        <v>900</v>
      </c>
      <c r="L1324" s="21">
        <f t="shared" si="51"/>
        <v>100</v>
      </c>
      <c r="M1324" s="21">
        <f t="shared" si="52"/>
        <v>100</v>
      </c>
    </row>
    <row r="1325" spans="2:13" s="3" customFormat="1" ht="10.5">
      <c r="B1325" s="19"/>
      <c r="C1325" s="19"/>
      <c r="D1325" s="19"/>
      <c r="E1325" s="19" t="s">
        <v>675</v>
      </c>
      <c r="F1325" s="19" t="s">
        <v>676</v>
      </c>
      <c r="G1325" s="20">
        <v>10</v>
      </c>
      <c r="H1325" s="20">
        <v>10</v>
      </c>
      <c r="I1325" s="20">
        <v>10</v>
      </c>
      <c r="J1325" s="20">
        <v>10</v>
      </c>
      <c r="K1325" s="20">
        <v>10</v>
      </c>
      <c r="L1325" s="21">
        <f t="shared" si="51"/>
        <v>100</v>
      </c>
      <c r="M1325" s="21">
        <f t="shared" si="52"/>
        <v>100</v>
      </c>
    </row>
    <row r="1326" spans="2:13" s="3" customFormat="1" ht="10.5">
      <c r="B1326" s="19"/>
      <c r="C1326" s="19"/>
      <c r="D1326" s="19"/>
      <c r="E1326" s="19" t="s">
        <v>677</v>
      </c>
      <c r="F1326" s="19" t="s">
        <v>678</v>
      </c>
      <c r="G1326" s="20">
        <v>15</v>
      </c>
      <c r="H1326" s="20">
        <v>15</v>
      </c>
      <c r="I1326" s="20">
        <v>15</v>
      </c>
      <c r="J1326" s="20">
        <v>15</v>
      </c>
      <c r="K1326" s="20">
        <v>15</v>
      </c>
      <c r="L1326" s="21">
        <f t="shared" si="51"/>
        <v>100</v>
      </c>
      <c r="M1326" s="21">
        <f t="shared" si="52"/>
        <v>100</v>
      </c>
    </row>
    <row r="1327" spans="2:13" s="3" customFormat="1" ht="10.5">
      <c r="B1327" s="19"/>
      <c r="C1327" s="19"/>
      <c r="D1327" s="19"/>
      <c r="E1327" s="19" t="s">
        <v>667</v>
      </c>
      <c r="F1327" s="19" t="s">
        <v>668</v>
      </c>
      <c r="G1327" s="20">
        <v>400</v>
      </c>
      <c r="H1327" s="20">
        <v>350</v>
      </c>
      <c r="I1327" s="20">
        <v>350</v>
      </c>
      <c r="J1327" s="20">
        <v>350</v>
      </c>
      <c r="K1327" s="20">
        <v>350</v>
      </c>
      <c r="L1327" s="21">
        <f t="shared" si="51"/>
        <v>100</v>
      </c>
      <c r="M1327" s="21">
        <f t="shared" si="52"/>
        <v>100</v>
      </c>
    </row>
    <row r="1328" spans="2:13" s="3" customFormat="1" ht="10.5">
      <c r="B1328" s="19"/>
      <c r="C1328" s="19"/>
      <c r="D1328" s="19"/>
      <c r="E1328" s="19" t="s">
        <v>639</v>
      </c>
      <c r="F1328" s="19" t="s">
        <v>640</v>
      </c>
      <c r="G1328" s="20">
        <v>8700</v>
      </c>
      <c r="H1328" s="20">
        <v>5500</v>
      </c>
      <c r="I1328" s="20">
        <v>5650</v>
      </c>
      <c r="J1328" s="20">
        <v>5500</v>
      </c>
      <c r="K1328" s="20">
        <v>5650</v>
      </c>
      <c r="L1328" s="21">
        <f t="shared" si="51"/>
        <v>102.72727272727273</v>
      </c>
      <c r="M1328" s="21">
        <f t="shared" si="52"/>
        <v>102.72727272727273</v>
      </c>
    </row>
    <row r="1329" spans="2:13" s="3" customFormat="1" ht="10.5">
      <c r="B1329" s="19"/>
      <c r="C1329" s="19"/>
      <c r="D1329" s="19"/>
      <c r="E1329" s="19" t="s">
        <v>719</v>
      </c>
      <c r="F1329" s="19" t="s">
        <v>720</v>
      </c>
      <c r="G1329" s="20">
        <v>1700</v>
      </c>
      <c r="H1329" s="20">
        <v>0</v>
      </c>
      <c r="I1329" s="20">
        <v>0</v>
      </c>
      <c r="J1329" s="20">
        <v>0</v>
      </c>
      <c r="K1329" s="20">
        <v>0</v>
      </c>
      <c r="L1329" s="21" t="str">
        <f t="shared" si="51"/>
        <v>**.**</v>
      </c>
      <c r="M1329" s="21" t="str">
        <f t="shared" si="52"/>
        <v>**.**</v>
      </c>
    </row>
    <row r="1330" spans="2:13" s="3" customFormat="1" ht="10.5">
      <c r="B1330" s="19"/>
      <c r="C1330" s="19"/>
      <c r="D1330" s="19"/>
      <c r="E1330" s="19" t="s">
        <v>695</v>
      </c>
      <c r="F1330" s="19" t="s">
        <v>696</v>
      </c>
      <c r="G1330" s="20">
        <v>3000</v>
      </c>
      <c r="H1330" s="20">
        <v>1700</v>
      </c>
      <c r="I1330" s="20">
        <v>1700</v>
      </c>
      <c r="J1330" s="20">
        <v>1700</v>
      </c>
      <c r="K1330" s="20">
        <v>1700</v>
      </c>
      <c r="L1330" s="21">
        <f t="shared" si="51"/>
        <v>100</v>
      </c>
      <c r="M1330" s="21">
        <f t="shared" si="52"/>
        <v>100</v>
      </c>
    </row>
    <row r="1331" spans="2:13" s="3" customFormat="1" ht="10.5">
      <c r="B1331" s="19"/>
      <c r="C1331" s="19"/>
      <c r="D1331" s="19"/>
      <c r="E1331" s="19" t="s">
        <v>723</v>
      </c>
      <c r="F1331" s="19" t="s">
        <v>724</v>
      </c>
      <c r="G1331" s="20">
        <v>400</v>
      </c>
      <c r="H1331" s="20">
        <v>350</v>
      </c>
      <c r="I1331" s="20">
        <v>350</v>
      </c>
      <c r="J1331" s="20">
        <v>350</v>
      </c>
      <c r="K1331" s="20">
        <v>350</v>
      </c>
      <c r="L1331" s="21">
        <f t="shared" si="51"/>
        <v>100</v>
      </c>
      <c r="M1331" s="21">
        <f t="shared" si="52"/>
        <v>100</v>
      </c>
    </row>
    <row r="1332" spans="2:13" s="3" customFormat="1" ht="10.5">
      <c r="B1332" s="19"/>
      <c r="C1332" s="19"/>
      <c r="D1332" s="19"/>
      <c r="E1332" s="19" t="s">
        <v>697</v>
      </c>
      <c r="F1332" s="19" t="s">
        <v>698</v>
      </c>
      <c r="G1332" s="20">
        <v>300</v>
      </c>
      <c r="H1332" s="20">
        <v>0</v>
      </c>
      <c r="I1332" s="20">
        <v>0</v>
      </c>
      <c r="J1332" s="20">
        <v>0</v>
      </c>
      <c r="K1332" s="20">
        <v>0</v>
      </c>
      <c r="L1332" s="21" t="str">
        <f t="shared" si="51"/>
        <v>**.**</v>
      </c>
      <c r="M1332" s="21" t="str">
        <f t="shared" si="52"/>
        <v>**.**</v>
      </c>
    </row>
    <row r="1333" spans="2:13" s="3" customFormat="1" ht="10.5">
      <c r="B1333" s="19"/>
      <c r="C1333" s="19"/>
      <c r="D1333" s="19"/>
      <c r="E1333" s="19" t="s">
        <v>2</v>
      </c>
      <c r="F1333" s="19" t="s">
        <v>3</v>
      </c>
      <c r="G1333" s="20">
        <v>4000</v>
      </c>
      <c r="H1333" s="20">
        <v>2925</v>
      </c>
      <c r="I1333" s="20">
        <v>2925</v>
      </c>
      <c r="J1333" s="20">
        <v>2925</v>
      </c>
      <c r="K1333" s="20">
        <v>2925</v>
      </c>
      <c r="L1333" s="21">
        <f t="shared" si="51"/>
        <v>100</v>
      </c>
      <c r="M1333" s="21">
        <f t="shared" si="52"/>
        <v>100</v>
      </c>
    </row>
    <row r="1334" spans="2:13" s="3" customFormat="1" ht="10.5">
      <c r="B1334" s="19"/>
      <c r="C1334" s="19"/>
      <c r="D1334" s="19"/>
      <c r="E1334" s="19" t="s">
        <v>725</v>
      </c>
      <c r="F1334" s="19" t="s">
        <v>726</v>
      </c>
      <c r="G1334" s="20">
        <v>200</v>
      </c>
      <c r="H1334" s="20">
        <v>150</v>
      </c>
      <c r="I1334" s="20">
        <v>0</v>
      </c>
      <c r="J1334" s="20">
        <v>150</v>
      </c>
      <c r="K1334" s="20">
        <v>0</v>
      </c>
      <c r="L1334" s="21">
        <f t="shared" si="51"/>
        <v>0</v>
      </c>
      <c r="M1334" s="21">
        <f t="shared" si="52"/>
        <v>0</v>
      </c>
    </row>
    <row r="1335" spans="2:13" s="3" customFormat="1" ht="10.5">
      <c r="B1335" s="19"/>
      <c r="C1335" s="19"/>
      <c r="D1335" s="19"/>
      <c r="E1335" s="19" t="s">
        <v>635</v>
      </c>
      <c r="F1335" s="19" t="s">
        <v>636</v>
      </c>
      <c r="G1335" s="20">
        <v>2400</v>
      </c>
      <c r="H1335" s="20">
        <v>2400</v>
      </c>
      <c r="I1335" s="20">
        <v>2400</v>
      </c>
      <c r="J1335" s="20">
        <v>2400</v>
      </c>
      <c r="K1335" s="20">
        <v>2400</v>
      </c>
      <c r="L1335" s="21">
        <f t="shared" si="51"/>
        <v>100</v>
      </c>
      <c r="M1335" s="21">
        <f t="shared" si="52"/>
        <v>100</v>
      </c>
    </row>
    <row r="1336" spans="2:13" s="3" customFormat="1" ht="10.5">
      <c r="B1336" s="19"/>
      <c r="C1336" s="19"/>
      <c r="D1336" s="19"/>
      <c r="E1336" s="19" t="s">
        <v>643</v>
      </c>
      <c r="F1336" s="19" t="s">
        <v>644</v>
      </c>
      <c r="G1336" s="20">
        <v>100</v>
      </c>
      <c r="H1336" s="20">
        <v>100</v>
      </c>
      <c r="I1336" s="20">
        <v>100</v>
      </c>
      <c r="J1336" s="20">
        <v>100</v>
      </c>
      <c r="K1336" s="20">
        <v>100</v>
      </c>
      <c r="L1336" s="21">
        <f t="shared" si="51"/>
        <v>100</v>
      </c>
      <c r="M1336" s="21">
        <f t="shared" si="52"/>
        <v>100</v>
      </c>
    </row>
    <row r="1337" spans="2:13" s="3" customFormat="1" ht="10.5">
      <c r="B1337" s="19"/>
      <c r="C1337" s="19"/>
      <c r="D1337" s="19"/>
      <c r="E1337" s="19" t="s">
        <v>729</v>
      </c>
      <c r="F1337" s="19" t="s">
        <v>730</v>
      </c>
      <c r="G1337" s="20">
        <v>1514.21</v>
      </c>
      <c r="H1337" s="20">
        <v>800</v>
      </c>
      <c r="I1337" s="20">
        <v>800</v>
      </c>
      <c r="J1337" s="20">
        <v>800</v>
      </c>
      <c r="K1337" s="20">
        <v>800</v>
      </c>
      <c r="L1337" s="21">
        <f t="shared" si="51"/>
        <v>100</v>
      </c>
      <c r="M1337" s="21">
        <f t="shared" si="52"/>
        <v>100</v>
      </c>
    </row>
    <row r="1338" spans="2:13" s="3" customFormat="1" ht="10.5">
      <c r="B1338" s="19"/>
      <c r="C1338" s="19" t="s">
        <v>230</v>
      </c>
      <c r="D1338" s="19"/>
      <c r="E1338" s="19"/>
      <c r="F1338" s="19" t="s">
        <v>231</v>
      </c>
      <c r="G1338" s="20">
        <f>+G1339+G1341</f>
        <v>207000</v>
      </c>
      <c r="H1338" s="20">
        <f>+H1339+H1341</f>
        <v>173431</v>
      </c>
      <c r="I1338" s="20">
        <f>+I1339+I1341</f>
        <v>173431</v>
      </c>
      <c r="J1338" s="20">
        <f>+J1339+J1341</f>
        <v>177074</v>
      </c>
      <c r="K1338" s="20">
        <f>+K1339+K1341</f>
        <v>177074</v>
      </c>
      <c r="L1338" s="21">
        <f t="shared" si="51"/>
        <v>100</v>
      </c>
      <c r="M1338" s="21">
        <f t="shared" si="52"/>
        <v>100</v>
      </c>
    </row>
    <row r="1339" spans="1:13" s="2" customFormat="1" ht="15.75">
      <c r="A1339" s="22" t="s">
        <v>1329</v>
      </c>
      <c r="B1339" s="22"/>
      <c r="C1339" s="22"/>
      <c r="D1339" s="22" t="s">
        <v>576</v>
      </c>
      <c r="E1339" s="22"/>
      <c r="F1339" s="22" t="s">
        <v>577</v>
      </c>
      <c r="G1339" s="23">
        <f>+G1340</f>
        <v>81500</v>
      </c>
      <c r="H1339" s="23">
        <f>+H1340</f>
        <v>62607</v>
      </c>
      <c r="I1339" s="23">
        <f>+I1340</f>
        <v>62607</v>
      </c>
      <c r="J1339" s="23">
        <f>+J1340</f>
        <v>63922</v>
      </c>
      <c r="K1339" s="23">
        <f>+K1340</f>
        <v>63922</v>
      </c>
      <c r="L1339" s="24">
        <f t="shared" si="51"/>
        <v>100</v>
      </c>
      <c r="M1339" s="24">
        <f t="shared" si="52"/>
        <v>100</v>
      </c>
    </row>
    <row r="1340" spans="2:13" s="3" customFormat="1" ht="10.5">
      <c r="B1340" s="19"/>
      <c r="C1340" s="19"/>
      <c r="D1340" s="19"/>
      <c r="E1340" s="19" t="s">
        <v>749</v>
      </c>
      <c r="F1340" s="19" t="s">
        <v>750</v>
      </c>
      <c r="G1340" s="20">
        <v>81500</v>
      </c>
      <c r="H1340" s="20">
        <v>62607</v>
      </c>
      <c r="I1340" s="20">
        <v>62607</v>
      </c>
      <c r="J1340" s="20">
        <v>63922</v>
      </c>
      <c r="K1340" s="20">
        <v>63922</v>
      </c>
      <c r="L1340" s="21">
        <f t="shared" si="51"/>
        <v>100</v>
      </c>
      <c r="M1340" s="21">
        <f t="shared" si="52"/>
        <v>100</v>
      </c>
    </row>
    <row r="1341" spans="1:13" s="2" customFormat="1" ht="15.75">
      <c r="A1341" s="22" t="s">
        <v>1330</v>
      </c>
      <c r="B1341" s="22"/>
      <c r="C1341" s="22"/>
      <c r="D1341" s="22" t="s">
        <v>579</v>
      </c>
      <c r="E1341" s="22"/>
      <c r="F1341" s="22" t="s">
        <v>580</v>
      </c>
      <c r="G1341" s="23">
        <f>+G1342+G1343+G1344+G1345+G1346</f>
        <v>125500</v>
      </c>
      <c r="H1341" s="23">
        <f>+H1342+H1343+H1344+H1345+H1346</f>
        <v>110824</v>
      </c>
      <c r="I1341" s="23">
        <f>+I1342+I1343+I1344+I1345+I1346</f>
        <v>110824</v>
      </c>
      <c r="J1341" s="23">
        <f>+J1342+J1343+J1344+J1345+J1346</f>
        <v>113152</v>
      </c>
      <c r="K1341" s="23">
        <f>+K1342+K1343+K1344+K1345+K1346</f>
        <v>113152</v>
      </c>
      <c r="L1341" s="24">
        <f t="shared" si="51"/>
        <v>100</v>
      </c>
      <c r="M1341" s="24">
        <f t="shared" si="52"/>
        <v>100</v>
      </c>
    </row>
    <row r="1342" spans="2:13" s="3" customFormat="1" ht="10.5">
      <c r="B1342" s="19"/>
      <c r="C1342" s="19"/>
      <c r="D1342" s="19"/>
      <c r="E1342" s="19" t="s">
        <v>639</v>
      </c>
      <c r="F1342" s="19" t="s">
        <v>640</v>
      </c>
      <c r="G1342" s="20">
        <v>3500</v>
      </c>
      <c r="H1342" s="20">
        <v>5454</v>
      </c>
      <c r="I1342" s="20">
        <v>5454</v>
      </c>
      <c r="J1342" s="20">
        <v>4354</v>
      </c>
      <c r="K1342" s="20">
        <v>4354</v>
      </c>
      <c r="L1342" s="21">
        <f t="shared" si="51"/>
        <v>100</v>
      </c>
      <c r="M1342" s="21">
        <f t="shared" si="52"/>
        <v>100</v>
      </c>
    </row>
    <row r="1343" spans="2:13" s="3" customFormat="1" ht="10.5">
      <c r="B1343" s="19"/>
      <c r="C1343" s="19"/>
      <c r="D1343" s="19"/>
      <c r="E1343" s="19" t="s">
        <v>719</v>
      </c>
      <c r="F1343" s="19" t="s">
        <v>720</v>
      </c>
      <c r="G1343" s="20">
        <v>10000</v>
      </c>
      <c r="H1343" s="20">
        <v>2000</v>
      </c>
      <c r="I1343" s="20">
        <v>2000</v>
      </c>
      <c r="J1343" s="20">
        <v>2000</v>
      </c>
      <c r="K1343" s="20">
        <v>2000</v>
      </c>
      <c r="L1343" s="21">
        <f t="shared" si="51"/>
        <v>100</v>
      </c>
      <c r="M1343" s="21">
        <f t="shared" si="52"/>
        <v>100</v>
      </c>
    </row>
    <row r="1344" spans="2:13" s="3" customFormat="1" ht="10.5">
      <c r="B1344" s="19"/>
      <c r="C1344" s="19"/>
      <c r="D1344" s="19"/>
      <c r="E1344" s="19" t="s">
        <v>695</v>
      </c>
      <c r="F1344" s="19" t="s">
        <v>696</v>
      </c>
      <c r="G1344" s="20">
        <v>10000</v>
      </c>
      <c r="H1344" s="20">
        <v>7870</v>
      </c>
      <c r="I1344" s="20">
        <v>7870</v>
      </c>
      <c r="J1344" s="20">
        <v>7870</v>
      </c>
      <c r="K1344" s="20">
        <v>7870</v>
      </c>
      <c r="L1344" s="21">
        <f t="shared" si="51"/>
        <v>100</v>
      </c>
      <c r="M1344" s="21">
        <f t="shared" si="52"/>
        <v>100</v>
      </c>
    </row>
    <row r="1345" spans="2:13" s="3" customFormat="1" ht="10.5">
      <c r="B1345" s="19"/>
      <c r="C1345" s="19"/>
      <c r="D1345" s="19"/>
      <c r="E1345" s="19" t="s">
        <v>697</v>
      </c>
      <c r="F1345" s="19" t="s">
        <v>698</v>
      </c>
      <c r="G1345" s="20">
        <v>102000</v>
      </c>
      <c r="H1345" s="20">
        <v>95370</v>
      </c>
      <c r="I1345" s="20">
        <v>95370</v>
      </c>
      <c r="J1345" s="20">
        <v>98798</v>
      </c>
      <c r="K1345" s="20">
        <v>98798</v>
      </c>
      <c r="L1345" s="21">
        <f t="shared" si="51"/>
        <v>100</v>
      </c>
      <c r="M1345" s="21">
        <f t="shared" si="52"/>
        <v>100</v>
      </c>
    </row>
    <row r="1346" spans="2:13" s="3" customFormat="1" ht="10.5">
      <c r="B1346" s="19"/>
      <c r="C1346" s="19"/>
      <c r="D1346" s="19"/>
      <c r="E1346" s="19" t="s">
        <v>2</v>
      </c>
      <c r="F1346" s="19" t="s">
        <v>3</v>
      </c>
      <c r="G1346" s="20">
        <v>0</v>
      </c>
      <c r="H1346" s="20">
        <v>130</v>
      </c>
      <c r="I1346" s="20">
        <v>130</v>
      </c>
      <c r="J1346" s="20">
        <v>130</v>
      </c>
      <c r="K1346" s="20">
        <v>130</v>
      </c>
      <c r="L1346" s="21">
        <f t="shared" si="51"/>
        <v>100</v>
      </c>
      <c r="M1346" s="21">
        <f t="shared" si="52"/>
        <v>100</v>
      </c>
    </row>
    <row r="1347" spans="2:13" s="1" customFormat="1" ht="18">
      <c r="B1347" s="25" t="s">
        <v>581</v>
      </c>
      <c r="C1347" s="25"/>
      <c r="D1347" s="25"/>
      <c r="E1347" s="25"/>
      <c r="F1347" s="25" t="s">
        <v>582</v>
      </c>
      <c r="G1347" s="26">
        <f>+G1348+G1356+G1364</f>
        <v>60386.63</v>
      </c>
      <c r="H1347" s="26">
        <f>+H1348+H1356+H1364</f>
        <v>31253</v>
      </c>
      <c r="I1347" s="26">
        <f>+I1348+I1356+I1364</f>
        <v>31253</v>
      </c>
      <c r="J1347" s="26">
        <f>+J1348+J1356+J1364</f>
        <v>31787</v>
      </c>
      <c r="K1347" s="26">
        <f>+K1348+K1356+K1364</f>
        <v>31787</v>
      </c>
      <c r="L1347" s="27">
        <f t="shared" si="51"/>
        <v>100</v>
      </c>
      <c r="M1347" s="27">
        <f t="shared" si="52"/>
        <v>100</v>
      </c>
    </row>
    <row r="1348" spans="2:13" s="3" customFormat="1" ht="10.5">
      <c r="B1348" s="19"/>
      <c r="C1348" s="19" t="s">
        <v>701</v>
      </c>
      <c r="D1348" s="19"/>
      <c r="E1348" s="19"/>
      <c r="F1348" s="19" t="s">
        <v>702</v>
      </c>
      <c r="G1348" s="20">
        <f>+G1349</f>
        <v>19600</v>
      </c>
      <c r="H1348" s="20">
        <f>+H1349</f>
        <v>7728</v>
      </c>
      <c r="I1348" s="20">
        <f>+I1349</f>
        <v>7728</v>
      </c>
      <c r="J1348" s="20">
        <f>+J1349</f>
        <v>7819</v>
      </c>
      <c r="K1348" s="20">
        <f>+K1349</f>
        <v>7819</v>
      </c>
      <c r="L1348" s="21">
        <f t="shared" si="51"/>
        <v>100</v>
      </c>
      <c r="M1348" s="21">
        <f t="shared" si="52"/>
        <v>100</v>
      </c>
    </row>
    <row r="1349" spans="1:13" s="2" customFormat="1" ht="15.75">
      <c r="A1349" s="22" t="s">
        <v>1331</v>
      </c>
      <c r="B1349" s="22"/>
      <c r="C1349" s="22"/>
      <c r="D1349" s="22" t="s">
        <v>584</v>
      </c>
      <c r="E1349" s="22"/>
      <c r="F1349" s="22" t="s">
        <v>585</v>
      </c>
      <c r="G1349" s="23">
        <f>+G1350+G1351+G1352+G1353+G1354+G1355</f>
        <v>19600</v>
      </c>
      <c r="H1349" s="23">
        <f>+H1350+H1351+H1352+H1353+H1354+H1355</f>
        <v>7728</v>
      </c>
      <c r="I1349" s="23">
        <f>+I1350+I1351+I1352+I1353+I1354+I1355</f>
        <v>7728</v>
      </c>
      <c r="J1349" s="23">
        <f>+J1350+J1351+J1352+J1353+J1354+J1355</f>
        <v>7819</v>
      </c>
      <c r="K1349" s="23">
        <f>+K1350+K1351+K1352+K1353+K1354+K1355</f>
        <v>7819</v>
      </c>
      <c r="L1349" s="24">
        <f t="shared" si="51"/>
        <v>100</v>
      </c>
      <c r="M1349" s="24">
        <f t="shared" si="52"/>
        <v>100</v>
      </c>
    </row>
    <row r="1350" spans="2:13" s="3" customFormat="1" ht="10.5">
      <c r="B1350" s="19"/>
      <c r="C1350" s="19"/>
      <c r="D1350" s="19"/>
      <c r="E1350" s="19" t="s">
        <v>639</v>
      </c>
      <c r="F1350" s="19" t="s">
        <v>640</v>
      </c>
      <c r="G1350" s="20">
        <v>3743.29</v>
      </c>
      <c r="H1350" s="20">
        <v>2348</v>
      </c>
      <c r="I1350" s="20">
        <v>2348</v>
      </c>
      <c r="J1350" s="20">
        <v>2352</v>
      </c>
      <c r="K1350" s="20">
        <v>2352</v>
      </c>
      <c r="L1350" s="21">
        <f t="shared" si="51"/>
        <v>100</v>
      </c>
      <c r="M1350" s="21">
        <f t="shared" si="52"/>
        <v>100</v>
      </c>
    </row>
    <row r="1351" spans="2:13" s="3" customFormat="1" ht="15" customHeight="1">
      <c r="B1351" s="19"/>
      <c r="C1351" s="19"/>
      <c r="D1351" s="19"/>
      <c r="E1351" s="19" t="s">
        <v>719</v>
      </c>
      <c r="F1351" s="19" t="s">
        <v>720</v>
      </c>
      <c r="G1351" s="20">
        <v>786.02</v>
      </c>
      <c r="H1351" s="20">
        <v>0</v>
      </c>
      <c r="I1351" s="20">
        <v>0</v>
      </c>
      <c r="J1351" s="20">
        <v>0</v>
      </c>
      <c r="K1351" s="20">
        <v>0</v>
      </c>
      <c r="L1351" s="21" t="str">
        <f aca="true" t="shared" si="53" ref="L1351:L1385">IF(H1351&lt;&gt;0,I1351/H1351*100,"**.**")</f>
        <v>**.**</v>
      </c>
      <c r="M1351" s="21" t="str">
        <f aca="true" t="shared" si="54" ref="M1351:M1385">IF(J1351&lt;&gt;0,K1351/J1351*100,"**.**")</f>
        <v>**.**</v>
      </c>
    </row>
    <row r="1352" spans="2:13" s="3" customFormat="1" ht="10.5">
      <c r="B1352" s="19"/>
      <c r="C1352" s="19"/>
      <c r="D1352" s="19"/>
      <c r="E1352" s="19" t="s">
        <v>695</v>
      </c>
      <c r="F1352" s="19" t="s">
        <v>696</v>
      </c>
      <c r="G1352" s="20">
        <v>4300</v>
      </c>
      <c r="H1352" s="20">
        <v>3000</v>
      </c>
      <c r="I1352" s="20">
        <v>3000</v>
      </c>
      <c r="J1352" s="20">
        <v>3000</v>
      </c>
      <c r="K1352" s="20">
        <v>3000</v>
      </c>
      <c r="L1352" s="21">
        <f t="shared" si="53"/>
        <v>100</v>
      </c>
      <c r="M1352" s="21">
        <f t="shared" si="54"/>
        <v>100</v>
      </c>
    </row>
    <row r="1353" spans="2:13" s="3" customFormat="1" ht="10.5">
      <c r="B1353" s="19"/>
      <c r="C1353" s="19"/>
      <c r="D1353" s="19"/>
      <c r="E1353" s="19" t="s">
        <v>697</v>
      </c>
      <c r="F1353" s="19" t="s">
        <v>698</v>
      </c>
      <c r="G1353" s="20">
        <v>6300</v>
      </c>
      <c r="H1353" s="20">
        <v>2000</v>
      </c>
      <c r="I1353" s="20">
        <v>2000</v>
      </c>
      <c r="J1353" s="20">
        <v>2000</v>
      </c>
      <c r="K1353" s="20">
        <v>2000</v>
      </c>
      <c r="L1353" s="21">
        <f t="shared" si="53"/>
        <v>100</v>
      </c>
      <c r="M1353" s="21">
        <f t="shared" si="54"/>
        <v>100</v>
      </c>
    </row>
    <row r="1354" spans="2:13" s="3" customFormat="1" ht="10.5">
      <c r="B1354" s="19"/>
      <c r="C1354" s="19"/>
      <c r="D1354" s="19"/>
      <c r="E1354" s="19" t="s">
        <v>635</v>
      </c>
      <c r="F1354" s="19" t="s">
        <v>636</v>
      </c>
      <c r="G1354" s="20">
        <v>3399.69</v>
      </c>
      <c r="H1354" s="20">
        <v>200</v>
      </c>
      <c r="I1354" s="20">
        <v>200</v>
      </c>
      <c r="J1354" s="20">
        <v>287</v>
      </c>
      <c r="K1354" s="20">
        <v>287</v>
      </c>
      <c r="L1354" s="21">
        <f t="shared" si="53"/>
        <v>100</v>
      </c>
      <c r="M1354" s="21">
        <f t="shared" si="54"/>
        <v>100</v>
      </c>
    </row>
    <row r="1355" spans="2:13" s="3" customFormat="1" ht="10.5">
      <c r="B1355" s="19"/>
      <c r="C1355" s="19"/>
      <c r="D1355" s="19"/>
      <c r="E1355" s="19" t="s">
        <v>643</v>
      </c>
      <c r="F1355" s="19" t="s">
        <v>644</v>
      </c>
      <c r="G1355" s="20">
        <v>1071</v>
      </c>
      <c r="H1355" s="20">
        <v>180</v>
      </c>
      <c r="I1355" s="20">
        <v>180</v>
      </c>
      <c r="J1355" s="20">
        <v>180</v>
      </c>
      <c r="K1355" s="20">
        <v>180</v>
      </c>
      <c r="L1355" s="21">
        <f t="shared" si="53"/>
        <v>100</v>
      </c>
      <c r="M1355" s="21">
        <f t="shared" si="54"/>
        <v>100</v>
      </c>
    </row>
    <row r="1356" spans="2:13" s="3" customFormat="1" ht="10.5">
      <c r="B1356" s="19"/>
      <c r="C1356" s="19" t="s">
        <v>230</v>
      </c>
      <c r="D1356" s="19"/>
      <c r="E1356" s="19"/>
      <c r="F1356" s="19" t="s">
        <v>231</v>
      </c>
      <c r="G1356" s="20">
        <f>+G1357+G1359</f>
        <v>36600</v>
      </c>
      <c r="H1356" s="20">
        <f>+H1357+H1359</f>
        <v>21125</v>
      </c>
      <c r="I1356" s="20">
        <f>+I1357+I1359</f>
        <v>21125</v>
      </c>
      <c r="J1356" s="20">
        <f>+J1357+J1359</f>
        <v>21568</v>
      </c>
      <c r="K1356" s="20">
        <f>+K1357+K1359</f>
        <v>21568</v>
      </c>
      <c r="L1356" s="21">
        <f t="shared" si="53"/>
        <v>100</v>
      </c>
      <c r="M1356" s="21">
        <f t="shared" si="54"/>
        <v>100</v>
      </c>
    </row>
    <row r="1357" spans="1:13" s="2" customFormat="1" ht="15.75">
      <c r="A1357" s="22" t="s">
        <v>1332</v>
      </c>
      <c r="B1357" s="22"/>
      <c r="C1357" s="22"/>
      <c r="D1357" s="22" t="s">
        <v>587</v>
      </c>
      <c r="E1357" s="22"/>
      <c r="F1357" s="22" t="s">
        <v>588</v>
      </c>
      <c r="G1357" s="23">
        <f>+G1358</f>
        <v>25100</v>
      </c>
      <c r="H1357" s="23">
        <f>+H1358</f>
        <v>17408</v>
      </c>
      <c r="I1357" s="23">
        <f>+I1358</f>
        <v>17408</v>
      </c>
      <c r="J1357" s="23">
        <f>+J1358</f>
        <v>17773</v>
      </c>
      <c r="K1357" s="23">
        <f>+K1358</f>
        <v>17773</v>
      </c>
      <c r="L1357" s="24">
        <f t="shared" si="53"/>
        <v>100</v>
      </c>
      <c r="M1357" s="24">
        <f t="shared" si="54"/>
        <v>100</v>
      </c>
    </row>
    <row r="1358" spans="2:13" s="3" customFormat="1" ht="10.5">
      <c r="B1358" s="19"/>
      <c r="C1358" s="19"/>
      <c r="D1358" s="19"/>
      <c r="E1358" s="19" t="s">
        <v>749</v>
      </c>
      <c r="F1358" s="19" t="s">
        <v>750</v>
      </c>
      <c r="G1358" s="20">
        <v>25100</v>
      </c>
      <c r="H1358" s="20">
        <v>17408</v>
      </c>
      <c r="I1358" s="20">
        <v>17408</v>
      </c>
      <c r="J1358" s="20">
        <v>17773</v>
      </c>
      <c r="K1358" s="20">
        <v>17773</v>
      </c>
      <c r="L1358" s="21">
        <f t="shared" si="53"/>
        <v>100</v>
      </c>
      <c r="M1358" s="21">
        <f t="shared" si="54"/>
        <v>100</v>
      </c>
    </row>
    <row r="1359" spans="1:13" s="2" customFormat="1" ht="15.75">
      <c r="A1359" s="22" t="s">
        <v>1333</v>
      </c>
      <c r="B1359" s="22"/>
      <c r="C1359" s="22"/>
      <c r="D1359" s="22" t="s">
        <v>590</v>
      </c>
      <c r="E1359" s="22"/>
      <c r="F1359" s="22" t="s">
        <v>591</v>
      </c>
      <c r="G1359" s="23">
        <f>+G1360+G1361+G1362+G1363</f>
        <v>11500.000000000002</v>
      </c>
      <c r="H1359" s="23">
        <f>+H1360+H1361+H1362+H1363</f>
        <v>3717</v>
      </c>
      <c r="I1359" s="23">
        <f>+I1360+I1361+I1362+I1363</f>
        <v>3717</v>
      </c>
      <c r="J1359" s="23">
        <f>+J1360+J1361+J1362+J1363</f>
        <v>3795</v>
      </c>
      <c r="K1359" s="23">
        <f>+K1360+K1361+K1362+K1363</f>
        <v>3795</v>
      </c>
      <c r="L1359" s="24">
        <f t="shared" si="53"/>
        <v>100</v>
      </c>
      <c r="M1359" s="24">
        <f t="shared" si="54"/>
        <v>100</v>
      </c>
    </row>
    <row r="1360" spans="2:13" s="3" customFormat="1" ht="10.5">
      <c r="B1360" s="19"/>
      <c r="C1360" s="19"/>
      <c r="D1360" s="19"/>
      <c r="E1360" s="19" t="s">
        <v>639</v>
      </c>
      <c r="F1360" s="19" t="s">
        <v>640</v>
      </c>
      <c r="G1360" s="20">
        <v>518.61</v>
      </c>
      <c r="H1360" s="20">
        <v>0</v>
      </c>
      <c r="I1360" s="20">
        <v>0</v>
      </c>
      <c r="J1360" s="20">
        <v>0</v>
      </c>
      <c r="K1360" s="20">
        <v>0</v>
      </c>
      <c r="L1360" s="21" t="str">
        <f t="shared" si="53"/>
        <v>**.**</v>
      </c>
      <c r="M1360" s="21" t="str">
        <f t="shared" si="54"/>
        <v>**.**</v>
      </c>
    </row>
    <row r="1361" spans="2:13" s="3" customFormat="1" ht="10.5">
      <c r="B1361" s="19"/>
      <c r="C1361" s="19"/>
      <c r="D1361" s="19"/>
      <c r="E1361" s="19" t="s">
        <v>721</v>
      </c>
      <c r="F1361" s="19" t="s">
        <v>722</v>
      </c>
      <c r="G1361" s="20">
        <v>1537.84</v>
      </c>
      <c r="H1361" s="20">
        <v>0</v>
      </c>
      <c r="I1361" s="20">
        <v>0</v>
      </c>
      <c r="J1361" s="20">
        <v>0</v>
      </c>
      <c r="K1361" s="20">
        <v>0</v>
      </c>
      <c r="L1361" s="21" t="str">
        <f t="shared" si="53"/>
        <v>**.**</v>
      </c>
      <c r="M1361" s="21" t="str">
        <f t="shared" si="54"/>
        <v>**.**</v>
      </c>
    </row>
    <row r="1362" spans="2:13" s="3" customFormat="1" ht="10.5">
      <c r="B1362" s="19"/>
      <c r="C1362" s="19"/>
      <c r="D1362" s="19"/>
      <c r="E1362" s="19" t="s">
        <v>697</v>
      </c>
      <c r="F1362" s="19" t="s">
        <v>698</v>
      </c>
      <c r="G1362" s="20">
        <v>8236.11</v>
      </c>
      <c r="H1362" s="20">
        <v>3717</v>
      </c>
      <c r="I1362" s="20">
        <v>3717</v>
      </c>
      <c r="J1362" s="20">
        <v>3795</v>
      </c>
      <c r="K1362" s="20">
        <v>3795</v>
      </c>
      <c r="L1362" s="21">
        <f t="shared" si="53"/>
        <v>100</v>
      </c>
      <c r="M1362" s="21">
        <f t="shared" si="54"/>
        <v>100</v>
      </c>
    </row>
    <row r="1363" spans="2:13" s="3" customFormat="1" ht="10.5">
      <c r="B1363" s="19"/>
      <c r="C1363" s="19"/>
      <c r="D1363" s="19"/>
      <c r="E1363" s="19" t="s">
        <v>635</v>
      </c>
      <c r="F1363" s="19" t="s">
        <v>636</v>
      </c>
      <c r="G1363" s="20">
        <v>1207.44</v>
      </c>
      <c r="H1363" s="20">
        <v>0</v>
      </c>
      <c r="I1363" s="20">
        <v>0</v>
      </c>
      <c r="J1363" s="20">
        <v>0</v>
      </c>
      <c r="K1363" s="20">
        <v>0</v>
      </c>
      <c r="L1363" s="21" t="str">
        <f t="shared" si="53"/>
        <v>**.**</v>
      </c>
      <c r="M1363" s="21" t="str">
        <f t="shared" si="54"/>
        <v>**.**</v>
      </c>
    </row>
    <row r="1364" spans="2:13" s="3" customFormat="1" ht="10.5">
      <c r="B1364" s="19"/>
      <c r="C1364" s="19" t="s">
        <v>170</v>
      </c>
      <c r="D1364" s="19"/>
      <c r="E1364" s="19"/>
      <c r="F1364" s="19" t="s">
        <v>171</v>
      </c>
      <c r="G1364" s="20">
        <f>+G1365</f>
        <v>4186.63</v>
      </c>
      <c r="H1364" s="20">
        <f>+H1365</f>
        <v>2400</v>
      </c>
      <c r="I1364" s="20">
        <f>+I1365</f>
        <v>2400</v>
      </c>
      <c r="J1364" s="20">
        <f>+J1365</f>
        <v>2400</v>
      </c>
      <c r="K1364" s="20">
        <f>+K1365</f>
        <v>2400</v>
      </c>
      <c r="L1364" s="21">
        <f t="shared" si="53"/>
        <v>100</v>
      </c>
      <c r="M1364" s="21">
        <f t="shared" si="54"/>
        <v>100</v>
      </c>
    </row>
    <row r="1365" spans="1:13" s="2" customFormat="1" ht="15.75">
      <c r="A1365" s="22" t="s">
        <v>1341</v>
      </c>
      <c r="B1365" s="22"/>
      <c r="C1365" s="22"/>
      <c r="D1365" s="22" t="s">
        <v>593</v>
      </c>
      <c r="E1365" s="22"/>
      <c r="F1365" s="22" t="s">
        <v>594</v>
      </c>
      <c r="G1365" s="23">
        <f>+G1366+G1367+G1368+G1369</f>
        <v>4186.63</v>
      </c>
      <c r="H1365" s="23">
        <f>+H1366+H1367+H1368+H1369</f>
        <v>2400</v>
      </c>
      <c r="I1365" s="23">
        <f>+I1366+I1367+I1368+I1369</f>
        <v>2400</v>
      </c>
      <c r="J1365" s="23">
        <f>+J1366+J1367+J1368+J1369</f>
        <v>2400</v>
      </c>
      <c r="K1365" s="23">
        <f>+K1366+K1367+K1368+K1369</f>
        <v>2400</v>
      </c>
      <c r="L1365" s="24">
        <f t="shared" si="53"/>
        <v>100</v>
      </c>
      <c r="M1365" s="24">
        <f t="shared" si="54"/>
        <v>100</v>
      </c>
    </row>
    <row r="1366" spans="2:13" s="3" customFormat="1" ht="10.5">
      <c r="B1366" s="19"/>
      <c r="C1366" s="19"/>
      <c r="D1366" s="19"/>
      <c r="E1366" s="19" t="s">
        <v>639</v>
      </c>
      <c r="F1366" s="19" t="s">
        <v>640</v>
      </c>
      <c r="G1366" s="20">
        <v>147.94</v>
      </c>
      <c r="H1366" s="20">
        <v>500</v>
      </c>
      <c r="I1366" s="20">
        <v>500</v>
      </c>
      <c r="J1366" s="20">
        <v>500</v>
      </c>
      <c r="K1366" s="20">
        <v>500</v>
      </c>
      <c r="L1366" s="21">
        <f t="shared" si="53"/>
        <v>100</v>
      </c>
      <c r="M1366" s="21">
        <f t="shared" si="54"/>
        <v>100</v>
      </c>
    </row>
    <row r="1367" spans="2:13" s="3" customFormat="1" ht="10.5">
      <c r="B1367" s="19"/>
      <c r="C1367" s="19"/>
      <c r="D1367" s="19"/>
      <c r="E1367" s="19" t="s">
        <v>695</v>
      </c>
      <c r="F1367" s="19" t="s">
        <v>696</v>
      </c>
      <c r="G1367" s="20">
        <v>1679.95</v>
      </c>
      <c r="H1367" s="20">
        <v>1200</v>
      </c>
      <c r="I1367" s="20">
        <v>1200</v>
      </c>
      <c r="J1367" s="20">
        <v>1200</v>
      </c>
      <c r="K1367" s="20">
        <v>1200</v>
      </c>
      <c r="L1367" s="21">
        <f t="shared" si="53"/>
        <v>100</v>
      </c>
      <c r="M1367" s="21">
        <f t="shared" si="54"/>
        <v>100</v>
      </c>
    </row>
    <row r="1368" spans="2:13" s="3" customFormat="1" ht="10.5">
      <c r="B1368" s="19"/>
      <c r="C1368" s="19"/>
      <c r="D1368" s="19"/>
      <c r="E1368" s="19" t="s">
        <v>697</v>
      </c>
      <c r="F1368" s="19" t="s">
        <v>698</v>
      </c>
      <c r="G1368" s="20">
        <v>1400</v>
      </c>
      <c r="H1368" s="20">
        <v>0</v>
      </c>
      <c r="I1368" s="20">
        <v>0</v>
      </c>
      <c r="J1368" s="20">
        <v>0</v>
      </c>
      <c r="K1368" s="20">
        <v>0</v>
      </c>
      <c r="L1368" s="21" t="str">
        <f t="shared" si="53"/>
        <v>**.**</v>
      </c>
      <c r="M1368" s="21" t="str">
        <f t="shared" si="54"/>
        <v>**.**</v>
      </c>
    </row>
    <row r="1369" spans="2:13" s="3" customFormat="1" ht="10.5">
      <c r="B1369" s="19"/>
      <c r="C1369" s="19"/>
      <c r="D1369" s="19"/>
      <c r="E1369" s="19" t="s">
        <v>635</v>
      </c>
      <c r="F1369" s="19" t="s">
        <v>636</v>
      </c>
      <c r="G1369" s="20">
        <v>958.74</v>
      </c>
      <c r="H1369" s="20">
        <v>700</v>
      </c>
      <c r="I1369" s="20">
        <v>700</v>
      </c>
      <c r="J1369" s="20">
        <v>700</v>
      </c>
      <c r="K1369" s="20">
        <v>700</v>
      </c>
      <c r="L1369" s="21">
        <f t="shared" si="53"/>
        <v>100</v>
      </c>
      <c r="M1369" s="21">
        <f t="shared" si="54"/>
        <v>100</v>
      </c>
    </row>
    <row r="1370" spans="2:13" s="15" customFormat="1" ht="20.25">
      <c r="B1370" s="16" t="s">
        <v>143</v>
      </c>
      <c r="C1370" s="16"/>
      <c r="D1370" s="16"/>
      <c r="E1370" s="16"/>
      <c r="F1370" s="16" t="s">
        <v>144</v>
      </c>
      <c r="G1370" s="17">
        <f aca="true" t="shared" si="55" ref="G1370:K1372">+G1371</f>
        <v>500</v>
      </c>
      <c r="H1370" s="17">
        <f t="shared" si="55"/>
        <v>500</v>
      </c>
      <c r="I1370" s="17">
        <f t="shared" si="55"/>
        <v>500</v>
      </c>
      <c r="J1370" s="17">
        <f t="shared" si="55"/>
        <v>500</v>
      </c>
      <c r="K1370" s="17">
        <f t="shared" si="55"/>
        <v>500</v>
      </c>
      <c r="L1370" s="18">
        <f t="shared" si="53"/>
        <v>100</v>
      </c>
      <c r="M1370" s="18">
        <f t="shared" si="54"/>
        <v>100</v>
      </c>
    </row>
    <row r="1371" spans="2:13" s="3" customFormat="1" ht="10.5">
      <c r="B1371" s="19"/>
      <c r="C1371" s="19" t="s">
        <v>170</v>
      </c>
      <c r="D1371" s="19"/>
      <c r="E1371" s="19"/>
      <c r="F1371" s="19" t="s">
        <v>171</v>
      </c>
      <c r="G1371" s="20">
        <f t="shared" si="55"/>
        <v>500</v>
      </c>
      <c r="H1371" s="20">
        <f t="shared" si="55"/>
        <v>500</v>
      </c>
      <c r="I1371" s="20">
        <f t="shared" si="55"/>
        <v>500</v>
      </c>
      <c r="J1371" s="20">
        <f t="shared" si="55"/>
        <v>500</v>
      </c>
      <c r="K1371" s="20">
        <f t="shared" si="55"/>
        <v>500</v>
      </c>
      <c r="L1371" s="21">
        <f t="shared" si="53"/>
        <v>100</v>
      </c>
      <c r="M1371" s="21">
        <f t="shared" si="54"/>
        <v>100</v>
      </c>
    </row>
    <row r="1372" spans="1:13" s="2" customFormat="1" ht="15.75">
      <c r="A1372" s="22" t="s">
        <v>1342</v>
      </c>
      <c r="B1372" s="22"/>
      <c r="C1372" s="22"/>
      <c r="D1372" s="22" t="s">
        <v>145</v>
      </c>
      <c r="E1372" s="22"/>
      <c r="F1372" s="22" t="s">
        <v>146</v>
      </c>
      <c r="G1372" s="23">
        <f t="shared" si="55"/>
        <v>500</v>
      </c>
      <c r="H1372" s="23">
        <f t="shared" si="55"/>
        <v>500</v>
      </c>
      <c r="I1372" s="23">
        <f t="shared" si="55"/>
        <v>500</v>
      </c>
      <c r="J1372" s="23">
        <f t="shared" si="55"/>
        <v>500</v>
      </c>
      <c r="K1372" s="23">
        <f t="shared" si="55"/>
        <v>500</v>
      </c>
      <c r="L1372" s="24">
        <f t="shared" si="53"/>
        <v>100</v>
      </c>
      <c r="M1372" s="24">
        <f t="shared" si="54"/>
        <v>100</v>
      </c>
    </row>
    <row r="1373" spans="2:13" s="3" customFormat="1" ht="10.5">
      <c r="B1373" s="19"/>
      <c r="C1373" s="19"/>
      <c r="D1373" s="19"/>
      <c r="E1373" s="19" t="s">
        <v>47</v>
      </c>
      <c r="F1373" s="19" t="s">
        <v>48</v>
      </c>
      <c r="G1373" s="20">
        <v>500</v>
      </c>
      <c r="H1373" s="20">
        <v>500</v>
      </c>
      <c r="I1373" s="20">
        <v>500</v>
      </c>
      <c r="J1373" s="20">
        <v>500</v>
      </c>
      <c r="K1373" s="20">
        <v>500</v>
      </c>
      <c r="L1373" s="21">
        <f t="shared" si="53"/>
        <v>100</v>
      </c>
      <c r="M1373" s="21">
        <f t="shared" si="54"/>
        <v>100</v>
      </c>
    </row>
    <row r="1374" spans="2:13" s="15" customFormat="1" ht="20.25">
      <c r="B1374" s="16" t="s">
        <v>1559</v>
      </c>
      <c r="C1374" s="16"/>
      <c r="D1374" s="16"/>
      <c r="E1374" s="16"/>
      <c r="F1374" s="16" t="s">
        <v>1560</v>
      </c>
      <c r="G1374" s="17">
        <f aca="true" t="shared" si="56" ref="G1374:K1376">+G1375</f>
        <v>0</v>
      </c>
      <c r="H1374" s="17">
        <f t="shared" si="56"/>
        <v>0</v>
      </c>
      <c r="I1374" s="17">
        <f t="shared" si="56"/>
        <v>15000</v>
      </c>
      <c r="J1374" s="17">
        <f t="shared" si="56"/>
        <v>0</v>
      </c>
      <c r="K1374" s="17">
        <f t="shared" si="56"/>
        <v>5000</v>
      </c>
      <c r="L1374" s="18" t="str">
        <f t="shared" si="53"/>
        <v>**.**</v>
      </c>
      <c r="M1374" s="18" t="str">
        <f t="shared" si="54"/>
        <v>**.**</v>
      </c>
    </row>
    <row r="1375" spans="2:13" s="3" customFormat="1" ht="10.5">
      <c r="B1375" s="19"/>
      <c r="C1375" s="19" t="s">
        <v>230</v>
      </c>
      <c r="D1375" s="19"/>
      <c r="E1375" s="19"/>
      <c r="F1375" s="19" t="s">
        <v>231</v>
      </c>
      <c r="G1375" s="20">
        <f t="shared" si="56"/>
        <v>0</v>
      </c>
      <c r="H1375" s="20">
        <f t="shared" si="56"/>
        <v>0</v>
      </c>
      <c r="I1375" s="20">
        <f t="shared" si="56"/>
        <v>15000</v>
      </c>
      <c r="J1375" s="20">
        <f t="shared" si="56"/>
        <v>0</v>
      </c>
      <c r="K1375" s="20">
        <f t="shared" si="56"/>
        <v>5000</v>
      </c>
      <c r="L1375" s="21" t="str">
        <f t="shared" si="53"/>
        <v>**.**</v>
      </c>
      <c r="M1375" s="21" t="str">
        <f t="shared" si="54"/>
        <v>**.**</v>
      </c>
    </row>
    <row r="1376" spans="1:13" s="2" customFormat="1" ht="15.75">
      <c r="A1376" s="22" t="s">
        <v>1346</v>
      </c>
      <c r="B1376" s="22"/>
      <c r="C1376" s="22"/>
      <c r="D1376" s="22" t="s">
        <v>1561</v>
      </c>
      <c r="E1376" s="22"/>
      <c r="F1376" s="22" t="s">
        <v>1562</v>
      </c>
      <c r="G1376" s="23">
        <f t="shared" si="56"/>
        <v>0</v>
      </c>
      <c r="H1376" s="23">
        <f t="shared" si="56"/>
        <v>0</v>
      </c>
      <c r="I1376" s="23">
        <f t="shared" si="56"/>
        <v>15000</v>
      </c>
      <c r="J1376" s="23">
        <f t="shared" si="56"/>
        <v>0</v>
      </c>
      <c r="K1376" s="23">
        <f t="shared" si="56"/>
        <v>5000</v>
      </c>
      <c r="L1376" s="24" t="str">
        <f t="shared" si="53"/>
        <v>**.**</v>
      </c>
      <c r="M1376" s="24" t="str">
        <f t="shared" si="54"/>
        <v>**.**</v>
      </c>
    </row>
    <row r="1377" spans="2:13" s="3" customFormat="1" ht="10.5">
      <c r="B1377" s="19"/>
      <c r="C1377" s="19"/>
      <c r="D1377" s="19"/>
      <c r="E1377" s="19" t="s">
        <v>749</v>
      </c>
      <c r="F1377" s="19" t="s">
        <v>750</v>
      </c>
      <c r="G1377" s="20">
        <v>0</v>
      </c>
      <c r="H1377" s="20">
        <v>0</v>
      </c>
      <c r="I1377" s="20">
        <v>15000</v>
      </c>
      <c r="J1377" s="20">
        <v>0</v>
      </c>
      <c r="K1377" s="20">
        <v>5000</v>
      </c>
      <c r="L1377" s="21" t="str">
        <f t="shared" si="53"/>
        <v>**.**</v>
      </c>
      <c r="M1377" s="21" t="str">
        <f t="shared" si="54"/>
        <v>**.**</v>
      </c>
    </row>
    <row r="1378" spans="2:13" s="15" customFormat="1" ht="20.25">
      <c r="B1378" s="16" t="s">
        <v>597</v>
      </c>
      <c r="C1378" s="16"/>
      <c r="D1378" s="16"/>
      <c r="E1378" s="16"/>
      <c r="F1378" s="16" t="s">
        <v>598</v>
      </c>
      <c r="G1378" s="17">
        <f aca="true" t="shared" si="57" ref="G1378:K1380">+G1379</f>
        <v>516700</v>
      </c>
      <c r="H1378" s="17">
        <f t="shared" si="57"/>
        <v>285705</v>
      </c>
      <c r="I1378" s="17">
        <f t="shared" si="57"/>
        <v>289205</v>
      </c>
      <c r="J1378" s="17">
        <f t="shared" si="57"/>
        <v>17100</v>
      </c>
      <c r="K1378" s="17">
        <f t="shared" si="57"/>
        <v>17100</v>
      </c>
      <c r="L1378" s="18">
        <f t="shared" si="53"/>
        <v>101.22503981379394</v>
      </c>
      <c r="M1378" s="18">
        <f t="shared" si="54"/>
        <v>100</v>
      </c>
    </row>
    <row r="1379" spans="2:13" s="3" customFormat="1" ht="10.5">
      <c r="B1379" s="19"/>
      <c r="C1379" s="19" t="s">
        <v>32</v>
      </c>
      <c r="D1379" s="19"/>
      <c r="E1379" s="19"/>
      <c r="F1379" s="19" t="s">
        <v>33</v>
      </c>
      <c r="G1379" s="20">
        <f t="shared" si="57"/>
        <v>516700</v>
      </c>
      <c r="H1379" s="20">
        <f t="shared" si="57"/>
        <v>285705</v>
      </c>
      <c r="I1379" s="20">
        <f t="shared" si="57"/>
        <v>289205</v>
      </c>
      <c r="J1379" s="20">
        <f t="shared" si="57"/>
        <v>17100</v>
      </c>
      <c r="K1379" s="20">
        <f t="shared" si="57"/>
        <v>17100</v>
      </c>
      <c r="L1379" s="21">
        <f t="shared" si="53"/>
        <v>101.22503981379394</v>
      </c>
      <c r="M1379" s="21">
        <f t="shared" si="54"/>
        <v>100</v>
      </c>
    </row>
    <row r="1380" spans="1:13" s="2" customFormat="1" ht="15.75">
      <c r="A1380" s="22" t="s">
        <v>1348</v>
      </c>
      <c r="B1380" s="22"/>
      <c r="C1380" s="22"/>
      <c r="D1380" s="22" t="s">
        <v>600</v>
      </c>
      <c r="E1380" s="22"/>
      <c r="F1380" s="22" t="s">
        <v>601</v>
      </c>
      <c r="G1380" s="23">
        <f t="shared" si="57"/>
        <v>516700</v>
      </c>
      <c r="H1380" s="23">
        <f t="shared" si="57"/>
        <v>285705</v>
      </c>
      <c r="I1380" s="23">
        <f t="shared" si="57"/>
        <v>289205</v>
      </c>
      <c r="J1380" s="23">
        <f t="shared" si="57"/>
        <v>17100</v>
      </c>
      <c r="K1380" s="23">
        <f t="shared" si="57"/>
        <v>17100</v>
      </c>
      <c r="L1380" s="24">
        <f t="shared" si="53"/>
        <v>101.22503981379394</v>
      </c>
      <c r="M1380" s="24">
        <f t="shared" si="54"/>
        <v>100</v>
      </c>
    </row>
    <row r="1381" spans="2:13" s="3" customFormat="1" ht="10.5">
      <c r="B1381" s="19"/>
      <c r="C1381" s="19"/>
      <c r="D1381" s="19"/>
      <c r="E1381" s="19" t="s">
        <v>749</v>
      </c>
      <c r="F1381" s="19" t="s">
        <v>750</v>
      </c>
      <c r="G1381" s="20">
        <v>516700</v>
      </c>
      <c r="H1381" s="20">
        <v>285705</v>
      </c>
      <c r="I1381" s="20">
        <v>289205</v>
      </c>
      <c r="J1381" s="20">
        <v>17100</v>
      </c>
      <c r="K1381" s="20">
        <v>17100</v>
      </c>
      <c r="L1381" s="21">
        <f t="shared" si="53"/>
        <v>101.22503981379394</v>
      </c>
      <c r="M1381" s="21">
        <f t="shared" si="54"/>
        <v>100</v>
      </c>
    </row>
    <row r="1382" spans="2:13" s="15" customFormat="1" ht="20.25">
      <c r="B1382" s="16" t="s">
        <v>602</v>
      </c>
      <c r="C1382" s="16"/>
      <c r="D1382" s="16"/>
      <c r="E1382" s="16"/>
      <c r="F1382" s="16" t="s">
        <v>603</v>
      </c>
      <c r="G1382" s="17">
        <f aca="true" t="shared" si="58" ref="G1382:K1384">+G1383</f>
        <v>83012</v>
      </c>
      <c r="H1382" s="17">
        <f t="shared" si="58"/>
        <v>60000</v>
      </c>
      <c r="I1382" s="17">
        <f t="shared" si="58"/>
        <v>60000</v>
      </c>
      <c r="J1382" s="17">
        <f t="shared" si="58"/>
        <v>40000</v>
      </c>
      <c r="K1382" s="17">
        <f t="shared" si="58"/>
        <v>40000</v>
      </c>
      <c r="L1382" s="18">
        <f t="shared" si="53"/>
        <v>100</v>
      </c>
      <c r="M1382" s="18">
        <f t="shared" si="54"/>
        <v>100</v>
      </c>
    </row>
    <row r="1383" spans="2:13" s="3" customFormat="1" ht="19.5" customHeight="1">
      <c r="B1383" s="19"/>
      <c r="C1383" s="19" t="s">
        <v>170</v>
      </c>
      <c r="D1383" s="19"/>
      <c r="E1383" s="19"/>
      <c r="F1383" s="19" t="s">
        <v>171</v>
      </c>
      <c r="G1383" s="20">
        <f t="shared" si="58"/>
        <v>83012</v>
      </c>
      <c r="H1383" s="20">
        <f t="shared" si="58"/>
        <v>60000</v>
      </c>
      <c r="I1383" s="20">
        <f t="shared" si="58"/>
        <v>60000</v>
      </c>
      <c r="J1383" s="20">
        <f t="shared" si="58"/>
        <v>40000</v>
      </c>
      <c r="K1383" s="20">
        <f t="shared" si="58"/>
        <v>40000</v>
      </c>
      <c r="L1383" s="21">
        <f t="shared" si="53"/>
        <v>100</v>
      </c>
      <c r="M1383" s="21">
        <f t="shared" si="54"/>
        <v>100</v>
      </c>
    </row>
    <row r="1384" spans="1:13" s="2" customFormat="1" ht="15.75">
      <c r="A1384" s="22" t="s">
        <v>1563</v>
      </c>
      <c r="B1384" s="22"/>
      <c r="C1384" s="22"/>
      <c r="D1384" s="22" t="s">
        <v>605</v>
      </c>
      <c r="E1384" s="22"/>
      <c r="F1384" s="22" t="s">
        <v>606</v>
      </c>
      <c r="G1384" s="23">
        <f t="shared" si="58"/>
        <v>83012</v>
      </c>
      <c r="H1384" s="23">
        <f t="shared" si="58"/>
        <v>60000</v>
      </c>
      <c r="I1384" s="23">
        <f t="shared" si="58"/>
        <v>60000</v>
      </c>
      <c r="J1384" s="23">
        <f t="shared" si="58"/>
        <v>40000</v>
      </c>
      <c r="K1384" s="23">
        <f t="shared" si="58"/>
        <v>40000</v>
      </c>
      <c r="L1384" s="24">
        <f t="shared" si="53"/>
        <v>100</v>
      </c>
      <c r="M1384" s="24">
        <f t="shared" si="54"/>
        <v>100</v>
      </c>
    </row>
    <row r="1385" spans="2:13" s="3" customFormat="1" ht="10.5">
      <c r="B1385" s="19"/>
      <c r="C1385" s="19"/>
      <c r="D1385" s="19"/>
      <c r="E1385" s="19" t="s">
        <v>749</v>
      </c>
      <c r="F1385" s="19" t="s">
        <v>750</v>
      </c>
      <c r="G1385" s="20">
        <v>83012</v>
      </c>
      <c r="H1385" s="20">
        <v>60000</v>
      </c>
      <c r="I1385" s="20">
        <v>60000</v>
      </c>
      <c r="J1385" s="20">
        <v>40000</v>
      </c>
      <c r="K1385" s="20">
        <v>40000</v>
      </c>
      <c r="L1385" s="21">
        <f t="shared" si="53"/>
        <v>100</v>
      </c>
      <c r="M1385" s="21">
        <f t="shared" si="54"/>
        <v>100</v>
      </c>
    </row>
    <row r="1386" spans="2:12" s="3" customFormat="1" ht="10.5">
      <c r="B1386" s="19"/>
      <c r="C1386" s="19"/>
      <c r="D1386" s="19"/>
      <c r="E1386" s="19"/>
      <c r="F1386" s="19"/>
      <c r="G1386" s="20"/>
      <c r="H1386" s="20"/>
      <c r="I1386" s="20"/>
      <c r="J1386" s="20"/>
      <c r="K1386" s="20"/>
      <c r="L1386" s="20"/>
    </row>
    <row r="1387" spans="2:13" ht="19.5" customHeight="1">
      <c r="B1387" s="28"/>
      <c r="C1387" s="28"/>
      <c r="D1387" s="28"/>
      <c r="E1387" s="28"/>
      <c r="F1387" s="28"/>
      <c r="G1387" s="29">
        <f>+G7+G27+G31+G51+G1056+G1370+G1374+G1378+G1382</f>
        <v>20778154.21</v>
      </c>
      <c r="H1387" s="29">
        <f>+H7+H27+H31+H51+H1056+H1370+H1374+H1378+H1382</f>
        <v>25461366</v>
      </c>
      <c r="I1387" s="29">
        <f>+I7+I27+I31+I51+I1056+I1370+I1374+I1378+I1382</f>
        <v>25478866</v>
      </c>
      <c r="J1387" s="29">
        <f>+J7+J27+J31+J51+J1056+J1370+J1374+J1378+J1382</f>
        <v>25247051</v>
      </c>
      <c r="K1387" s="29">
        <f>+K7+K27+K31+K51+K1056+K1370+K1374+K1378+K1382</f>
        <v>25243053</v>
      </c>
      <c r="L1387" s="30">
        <f>IF(H1387&lt;&gt;0,I1387/H1387*100,"**.**")</f>
        <v>100.06873158337224</v>
      </c>
      <c r="M1387" s="30">
        <f>IF(J1387&lt;&gt;0,K1387/J1387*100,"**.**")</f>
        <v>99.98416448717118</v>
      </c>
    </row>
  </sheetData>
  <sheetProtection/>
  <printOptions/>
  <pageMargins left="0.7480314960629921" right="0.3937007874015748" top="0.7086614173228347" bottom="0.984251968503937" header="0" footer="0.5511811023622047"/>
  <pageSetup firstPageNumber="8" useFirstPageNumber="1" horizontalDpi="600" verticalDpi="600" orientation="landscape" paperSize="9" scale="64" r:id="rId1"/>
  <headerFooter alignWithMargins="0">
    <oddFooter>&amp;R&amp;"Arial CE,Krepko"&amp;14&amp;P</oddFooter>
  </headerFooter>
  <rowBreaks count="2" manualBreakCount="2">
    <brk id="718" max="12" man="1"/>
    <brk id="7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</dc:creator>
  <cp:keywords/>
  <dc:description/>
  <cp:lastModifiedBy>OBĆINA RADOVLJICA</cp:lastModifiedBy>
  <cp:lastPrinted>2008-12-31T10:40:58Z</cp:lastPrinted>
  <dcterms:created xsi:type="dcterms:W3CDTF">2008-02-12T10:44:31Z</dcterms:created>
  <dcterms:modified xsi:type="dcterms:W3CDTF">2009-01-12T08:36:51Z</dcterms:modified>
  <cp:category/>
  <cp:version/>
  <cp:contentType/>
  <cp:contentStatus/>
</cp:coreProperties>
</file>